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فایلهای 1403\مویدی\"/>
    </mc:Choice>
  </mc:AlternateContent>
  <bookViews>
    <workbookView xWindow="0" yWindow="0" windowWidth="28800" windowHeight="12135" firstSheet="6" activeTab="12"/>
  </bookViews>
  <sheets>
    <sheet name="عملکرد سی هشتمین جشنواره فجر" sheetId="1" r:id="rId1"/>
    <sheet name="حق الزحمه گروههای داخلی  " sheetId="5" r:id="rId2"/>
    <sheet name="اجرای استانها " sheetId="3" r:id="rId3"/>
    <sheet name="بین الملل" sheetId="9" r:id="rId4"/>
    <sheet name="حق الزحمه عوامل اجرایی وستادی" sheetId="10" r:id="rId5"/>
    <sheet name="پوشش تصویری " sheetId="6" r:id="rId6"/>
    <sheet name="چاپ و طراحی " sheetId="13" r:id="rId7"/>
    <sheet name="روابط عمومی " sheetId="12" r:id="rId8"/>
    <sheet name="تبلیغات استند واسپیس " sheetId="14" r:id="rId9"/>
    <sheet name="ال ای دی -تندیس-  الات موسیقی " sheetId="16" r:id="rId10"/>
    <sheet name="اجاره سالن و صدبرداری" sheetId="17" r:id="rId11"/>
    <sheet name="جوایر و داوران " sheetId="11" r:id="rId12"/>
    <sheet name="سرود فجر " sheetId="18" r:id="rId13"/>
    <sheet name="پشتیبانی " sheetId="19" r:id="rId14"/>
    <sheet name="هنرمندان و اختتامیه " sheetId="21" r:id="rId15"/>
  </sheets>
  <externalReferences>
    <externalReference r:id="rId16"/>
  </externalReferences>
  <definedNames>
    <definedName name="_xlnm.Print_Area" localSheetId="0">'عملکرد سی هشتمین جشنواره فجر'!$A$1:$D$63</definedName>
    <definedName name="_xlnm.Print_Titles" localSheetId="0">'عملکرد سی هشتمین جشنواره فجر'!$2:$2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1" l="1"/>
  <c r="D53" i="1"/>
  <c r="C25" i="18" l="1"/>
  <c r="D31" i="1"/>
  <c r="D34" i="1"/>
  <c r="D36" i="1"/>
  <c r="C4" i="13"/>
  <c r="D26" i="1" l="1"/>
  <c r="C9" i="19" l="1"/>
  <c r="C9" i="17"/>
  <c r="C5" i="16"/>
  <c r="C4" i="14" l="1"/>
  <c r="C5" i="13"/>
  <c r="D158" i="10" l="1"/>
  <c r="C6" i="12" l="1"/>
  <c r="C57" i="11" l="1"/>
  <c r="C7" i="6" l="1"/>
  <c r="D16" i="9" l="1"/>
  <c r="D15" i="9"/>
  <c r="D11" i="9"/>
  <c r="C17" i="3" l="1"/>
  <c r="D63" i="5" l="1"/>
  <c r="C57" i="1" l="1"/>
  <c r="C56" i="1"/>
  <c r="C55" i="1"/>
  <c r="C54" i="1"/>
  <c r="C53" i="1"/>
  <c r="C51" i="1"/>
  <c r="C50" i="1"/>
  <c r="C49" i="1"/>
  <c r="C48" i="1"/>
  <c r="C47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D30" i="1" s="1"/>
  <c r="C29" i="1"/>
  <c r="C28" i="1"/>
  <c r="C27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/>
  <c r="C8" i="1"/>
  <c r="C7" i="1"/>
  <c r="C6" i="1"/>
  <c r="C5" i="1"/>
  <c r="C4" i="1"/>
  <c r="C3" i="1"/>
  <c r="D22" i="1" l="1"/>
  <c r="C58" i="1"/>
  <c r="D3" i="1"/>
  <c r="D11" i="1"/>
  <c r="D27" i="1"/>
  <c r="D47" i="1"/>
  <c r="D15" i="1"/>
  <c r="D43" i="1"/>
  <c r="D58" i="1" l="1"/>
</calcChain>
</file>

<file path=xl/sharedStrings.xml><?xml version="1.0" encoding="utf-8"?>
<sst xmlns="http://schemas.openxmlformats.org/spreadsheetml/2006/main" count="832" uniqueCount="523">
  <si>
    <t>سر فصل</t>
  </si>
  <si>
    <t>شرح فعالیت</t>
  </si>
  <si>
    <t xml:space="preserve">مجموعه هزینه </t>
  </si>
  <si>
    <t>جمع کل سر فصل ها</t>
  </si>
  <si>
    <t>حق الزحمه گروه ها</t>
  </si>
  <si>
    <t>دستمزد گروه های بخش سنتی(دستگاهی)</t>
  </si>
  <si>
    <t>دستمزد گروه های بخش پاپ</t>
  </si>
  <si>
    <t>دستمزد گروه های بخش بانوان</t>
  </si>
  <si>
    <t>دستمزد گروه های بخش تکنوازی</t>
  </si>
  <si>
    <t>دستمزد گروه های بخش نواحی</t>
  </si>
  <si>
    <t xml:space="preserve">دستمزد گروه های بخش کلاسیک ، ارکسترال </t>
  </si>
  <si>
    <t>دستمزد گروه های بخش رقابتی</t>
  </si>
  <si>
    <t>اجراهای همزمان در استانها</t>
  </si>
  <si>
    <t>سایر هزینه های گروه های بین الملل</t>
  </si>
  <si>
    <t>دستمزد گروه های بخش بین الملل (گروه ها)</t>
  </si>
  <si>
    <t>ویزا و سایر هزینه ها</t>
  </si>
  <si>
    <t>هزینه هتل بین الملل</t>
  </si>
  <si>
    <t xml:space="preserve">هزینه بلیط گروه های بین المللی </t>
  </si>
  <si>
    <t>حق الزحمه عوامل اجرایی</t>
  </si>
  <si>
    <t>دبیر جشنواره</t>
  </si>
  <si>
    <t>حق الزحمه مشاوران دبیر جشنواره (گنجه ای)</t>
  </si>
  <si>
    <t>حق الزحمه مدبر هماهنگی و اجرایی جشنواره</t>
  </si>
  <si>
    <t>حق الزحمه شورای سیاستگذاری جشنواره</t>
  </si>
  <si>
    <t>حق الزحمه هیات انتخاب جشنواره</t>
  </si>
  <si>
    <t>حق الزحمه عوامل اجرایی جشنواره</t>
  </si>
  <si>
    <t>حق الزحمه سایت فروش بلیت(4درصد حق الزحمه فروشسایت ها، چکینگ ورودی سالن و...)</t>
  </si>
  <si>
    <t>پوشش تصویری</t>
  </si>
  <si>
    <r>
      <rPr>
        <b/>
        <sz val="12"/>
        <color theme="1"/>
        <rFont val="B Nazanin"/>
        <charset val="178"/>
      </rPr>
      <t>ساخت تیزر ویدیوئی و معرفی گروه ها</t>
    </r>
    <r>
      <rPr>
        <sz val="12"/>
        <color theme="1"/>
        <rFont val="B Nazanin"/>
        <charset val="178"/>
      </rPr>
      <t xml:space="preserve">: </t>
    </r>
    <r>
      <rPr>
        <sz val="11"/>
        <color theme="1"/>
        <rFont val="B Nazanin"/>
        <charset val="178"/>
      </rPr>
      <t>ساخت و تولید ویدیوهای معرفی گروه های شرکت کننده در جشنواره</t>
    </r>
  </si>
  <si>
    <r>
      <rPr>
        <b/>
        <sz val="12"/>
        <color theme="1"/>
        <rFont val="B Nazanin"/>
        <charset val="178"/>
      </rPr>
      <t>مستند سازی و تدوین اجراهای جشنواره:</t>
    </r>
    <r>
      <rPr>
        <sz val="11"/>
        <color theme="1"/>
        <rFont val="B Nazanin"/>
        <charset val="178"/>
      </rPr>
      <t>در هفت سالن ،سه عدد دوربین،  نفر فیلم بردار</t>
    </r>
  </si>
  <si>
    <t>نریشن جشنواره</t>
  </si>
  <si>
    <r>
      <t>پوشش ویدیوئی:</t>
    </r>
    <r>
      <rPr>
        <sz val="12"/>
        <color theme="1"/>
        <rFont val="B Nazanin"/>
        <charset val="178"/>
      </rPr>
      <t xml:space="preserve">ساخت و تولید ویدئوهای معرفی گروه های شرکت کننده در جشنواره (60,ویدئو)  </t>
    </r>
  </si>
  <si>
    <t>روابط عمومی</t>
  </si>
  <si>
    <t>نشست خبری، مطبوعات و رسانه ای</t>
  </si>
  <si>
    <t>عکاسی از جشنواره</t>
  </si>
  <si>
    <t>حق الزحمه ستاد خبری وسایت جشنواره:(تهیه محتوای و ترجمه به زبان انگلیسی)</t>
  </si>
  <si>
    <t>طراحی و اجرای استند و اسپیس</t>
  </si>
  <si>
    <t>اجرای استند پاویون تالار وحدت و پهنه , اجرای استند سالنها محل اجرای جشنواره(7سالن)</t>
  </si>
  <si>
    <t>تندیس</t>
  </si>
  <si>
    <t>ساخت تندیس</t>
  </si>
  <si>
    <t xml:space="preserve">اجاره ال ای دی </t>
  </si>
  <si>
    <t>اجاره الات موسیقی</t>
  </si>
  <si>
    <t>سالن میلاد نمایشگاه بین المللی و فرهنگ سرای نیاوران(اجراهای پاپ)</t>
  </si>
  <si>
    <t>سیستم صدابرداری و عوامل صدابرداری نیاوران</t>
  </si>
  <si>
    <t>سالن(نیاوران، ارسباران، کوشک، نمایشگاه)</t>
  </si>
  <si>
    <t>کمیته پژوهش</t>
  </si>
  <si>
    <t xml:space="preserve">سخنرانان بخش پژوهشی </t>
  </si>
  <si>
    <t>کمیته جایزه ترانه</t>
  </si>
  <si>
    <t>داوران بخش پایانی و هیات انتخاب</t>
  </si>
  <si>
    <t>جایزه ترانه</t>
  </si>
  <si>
    <t>کمیته رسانه و موسیقی</t>
  </si>
  <si>
    <t>جوایز برگزیدگان</t>
  </si>
  <si>
    <t>حق الزحمه داوران</t>
  </si>
  <si>
    <t xml:space="preserve"> ویژه برنامه وجایزه باربد</t>
  </si>
  <si>
    <t>داوران بخش باربد</t>
  </si>
  <si>
    <t xml:space="preserve">جایزه </t>
  </si>
  <si>
    <t>سرود</t>
  </si>
  <si>
    <t xml:space="preserve">تیم اجرایی </t>
  </si>
  <si>
    <t xml:space="preserve">هنرمندان </t>
  </si>
  <si>
    <t>سایر هزینه ها</t>
  </si>
  <si>
    <t>بزرگداشت ها</t>
  </si>
  <si>
    <t>پشتیبانی</t>
  </si>
  <si>
    <t>هزینه بلیط گروه های داخلی</t>
  </si>
  <si>
    <t>پذیرایی( در ایام جشنواره : سالن ها ، مدعوین، میهمانان، و .............)</t>
  </si>
  <si>
    <t xml:space="preserve">هتل هنرمندان داخلی , </t>
  </si>
  <si>
    <t>ترانسفر فرودگاهی</t>
  </si>
  <si>
    <t>ایاب و ذهاب (پیک و آژانس، حمل بار، )</t>
  </si>
  <si>
    <t>تجهیزات اداری و سایر(اینترنت ، هولوگرام، لوح تقدیر،لوازالتحریر،....)</t>
  </si>
  <si>
    <t>هنرمندان</t>
  </si>
  <si>
    <t>حمایت از هنرمندان در قالب خرید آثار</t>
  </si>
  <si>
    <t>اختتامیه</t>
  </si>
  <si>
    <t>گل</t>
  </si>
  <si>
    <t>پذیرایی اختتامیه</t>
  </si>
  <si>
    <t>قاری</t>
  </si>
  <si>
    <t>مجری</t>
  </si>
  <si>
    <t>جمع</t>
  </si>
  <si>
    <t>استانها</t>
  </si>
  <si>
    <t>ردیف</t>
  </si>
  <si>
    <t xml:space="preserve">نام وخانوادگی </t>
  </si>
  <si>
    <t>شرح</t>
  </si>
  <si>
    <t>اشکان اروجیان</t>
  </si>
  <si>
    <t>اجرای کنسرت گروه ناصر زینعلی به مدت یک سانس</t>
  </si>
  <si>
    <t xml:space="preserve">صدرالدین حسین خانی </t>
  </si>
  <si>
    <t>اجرای کنسرت گروه گرشا رضایی به مدت یک سانس</t>
  </si>
  <si>
    <t>علی رحمان جعفری</t>
  </si>
  <si>
    <t>اجرای کنسرت گروه معین زندی به مدت یک سانس</t>
  </si>
  <si>
    <t xml:space="preserve">فاطمه شجاعی </t>
  </si>
  <si>
    <t>اجرای کنسرت گروه مصطفی راغب به مدت یک سانس</t>
  </si>
  <si>
    <t xml:space="preserve">رضا مهدوی </t>
  </si>
  <si>
    <t xml:space="preserve">اجرای برنامه موسیقی </t>
  </si>
  <si>
    <t xml:space="preserve">پدرام جوادزاده </t>
  </si>
  <si>
    <t xml:space="preserve">میلاد آقایی </t>
  </si>
  <si>
    <t>آهنگسازی یک قطعه موسیقی باکلام ویژه شب مبعث</t>
  </si>
  <si>
    <t xml:space="preserve">محمد رضا صفی </t>
  </si>
  <si>
    <t xml:space="preserve">اجرای ارکستر صلح </t>
  </si>
  <si>
    <t>محمد علی نجف پور</t>
  </si>
  <si>
    <t>حسین علی شاپور</t>
  </si>
  <si>
    <t xml:space="preserve">هماهنگی ومعرفی چهار اجرای موسیقی دستگاهی </t>
  </si>
  <si>
    <t xml:space="preserve">میثم ابراهیمی </t>
  </si>
  <si>
    <t xml:space="preserve">اجرای کنسرت گروه میثم ابراهیمی  به مدت یک سانس </t>
  </si>
  <si>
    <t xml:space="preserve">آرش امینی </t>
  </si>
  <si>
    <t>علی شه جویی</t>
  </si>
  <si>
    <t>اجرای ارکستر هنرستان دختران</t>
  </si>
  <si>
    <t xml:space="preserve">حمید روزبهانی </t>
  </si>
  <si>
    <t>اجرای کنسرت گروه مجید رضوی به مدت یک سانس</t>
  </si>
  <si>
    <t>امیر فرزانه نسب</t>
  </si>
  <si>
    <t>اجرای کنسرت گروه مسعود صادقلو به مدت یک سانس</t>
  </si>
  <si>
    <t>میلاد ماهان راد</t>
  </si>
  <si>
    <t>اجرای کنسرت گروه علی یاسینی  به مدت یک سانس</t>
  </si>
  <si>
    <t>امیر خائف زاده</t>
  </si>
  <si>
    <t>اجرای کنسرت گروه سینا شعبانخانی  به مدت یک سانس</t>
  </si>
  <si>
    <t>محمد جواد حاتم پور</t>
  </si>
  <si>
    <t>اجرای کنسرت گروه ارون افشار  به مدت یک سانس</t>
  </si>
  <si>
    <t xml:space="preserve">اجرای کنسرت گروه بهنام بانی  به مدت یک سانس </t>
  </si>
  <si>
    <t xml:space="preserve">سید محسن حسینی </t>
  </si>
  <si>
    <t xml:space="preserve">محمد حسین توتونچیان </t>
  </si>
  <si>
    <t xml:space="preserve">اجرای کنسرت گروه رضا بهرام  به مدت یک سانس </t>
  </si>
  <si>
    <t>فرامرز گلراز فرد</t>
  </si>
  <si>
    <t xml:space="preserve">ساسان احسانی </t>
  </si>
  <si>
    <t xml:space="preserve">نوش آفرین کشوری </t>
  </si>
  <si>
    <t>عبد الخالق عزیزی زاده</t>
  </si>
  <si>
    <t>محمد رضا برزگر</t>
  </si>
  <si>
    <t>کیوان کرباس فروش</t>
  </si>
  <si>
    <t>معصومه باز ماندگان</t>
  </si>
  <si>
    <t xml:space="preserve">جلال محمدی </t>
  </si>
  <si>
    <t>منصور مرادی</t>
  </si>
  <si>
    <t>محمد گمشاد زهی</t>
  </si>
  <si>
    <t>عاشیق حسن اسکندری</t>
  </si>
  <si>
    <t>احمد علی شرفی</t>
  </si>
  <si>
    <t>علی عطریان</t>
  </si>
  <si>
    <t>حمید سائل پرست</t>
  </si>
  <si>
    <t>زمان شکارچیان</t>
  </si>
  <si>
    <t>محسن کیهان نژاد</t>
  </si>
  <si>
    <t xml:space="preserve">افشین بزرگی </t>
  </si>
  <si>
    <t>آرمین آرازنیا</t>
  </si>
  <si>
    <t>حاج محمد ایری</t>
  </si>
  <si>
    <t xml:space="preserve">ناصح بهرام بیگی </t>
  </si>
  <si>
    <t>علی تالوردین</t>
  </si>
  <si>
    <t>محسن حیدریه</t>
  </si>
  <si>
    <t>عیسی قلی پور</t>
  </si>
  <si>
    <t>امید نی نواز شهر نویی</t>
  </si>
  <si>
    <t>اعظم جوانبخت دیزاوندی</t>
  </si>
  <si>
    <t>زهرا عباسی میر کلاهی</t>
  </si>
  <si>
    <t>بردیا بهرام نژاد</t>
  </si>
  <si>
    <t xml:space="preserve">امید علی ملکی </t>
  </si>
  <si>
    <t xml:space="preserve">رضا محمدی </t>
  </si>
  <si>
    <t>ناصر افشار جیرانی</t>
  </si>
  <si>
    <t xml:space="preserve">نصر ملا زهی </t>
  </si>
  <si>
    <t>مهدی بسطامی</t>
  </si>
  <si>
    <t>زهرا غفاری</t>
  </si>
  <si>
    <t>محمد قاسم ناظر</t>
  </si>
  <si>
    <t xml:space="preserve">اجرای ارکستر رزم نوازان  موزه ملی انقلاب </t>
  </si>
  <si>
    <t>وحید اسداللهی</t>
  </si>
  <si>
    <t>هنرمند هند</t>
  </si>
  <si>
    <t xml:space="preserve"> اجراي موسيقي گروه شرکت کننده از کشور هند</t>
  </si>
  <si>
    <t>هنرمندتاجیکستان</t>
  </si>
  <si>
    <t>اجراي موسيقي گروه شرکت کننده از کشور تاجيکستان</t>
  </si>
  <si>
    <t>نوید وفا نیا</t>
  </si>
  <si>
    <t>اجرای ارکستر هنرستان پسران قزوین</t>
  </si>
  <si>
    <t>سعید دولت زارع</t>
  </si>
  <si>
    <t>اجرای ارکستر هنرستان دختران قزوین</t>
  </si>
  <si>
    <t xml:space="preserve">علیرضا قزوه </t>
  </si>
  <si>
    <t xml:space="preserve">اجرای ارکستر سمفونیک صدا سیما </t>
  </si>
  <si>
    <t xml:space="preserve">حسن اسفندیار </t>
  </si>
  <si>
    <t>کشور صربستان</t>
  </si>
  <si>
    <t>گروه صربستان</t>
  </si>
  <si>
    <t>کشور روسیه</t>
  </si>
  <si>
    <t>گروه ارکستر زهی و پیانو</t>
  </si>
  <si>
    <t>کشور پرتغال</t>
  </si>
  <si>
    <t>گروه موسیقی فارو</t>
  </si>
  <si>
    <t>کشور ارمنستان</t>
  </si>
  <si>
    <t>گروه موسیقی کوارتت دواوک</t>
  </si>
  <si>
    <t xml:space="preserve"> انجمن موسيقي آذربایجان شرقی </t>
  </si>
  <si>
    <t xml:space="preserve"> انجمن موسيقي استان مازندران</t>
  </si>
  <si>
    <t xml:space="preserve"> انجمن موسيقي استان بوشهر</t>
  </si>
  <si>
    <t xml:space="preserve"> انجمن موسيقي استان همدان</t>
  </si>
  <si>
    <t xml:space="preserve"> انجمن موسیقی  استان گیلان</t>
  </si>
  <si>
    <t>انجمن موسیقی  استان لرستان</t>
  </si>
  <si>
    <t xml:space="preserve"> انجمن موسيقي استان جنوب کرمان</t>
  </si>
  <si>
    <t xml:space="preserve"> انجمن موسيقي استان زنجان</t>
  </si>
  <si>
    <t xml:space="preserve"> انجمن موسیقی استان خوزستان</t>
  </si>
  <si>
    <t xml:space="preserve">ردیف </t>
  </si>
  <si>
    <t>نام ونام خانوادگی</t>
  </si>
  <si>
    <t>مبلغ</t>
  </si>
  <si>
    <t>بانک</t>
  </si>
  <si>
    <t xml:space="preserve">شرح </t>
  </si>
  <si>
    <t>سارا افتخاری</t>
  </si>
  <si>
    <t>آرزو ادیبی</t>
  </si>
  <si>
    <t>نسیم نکویی</t>
  </si>
  <si>
    <t>مریم کمری</t>
  </si>
  <si>
    <t>حمید رضا اردلان</t>
  </si>
  <si>
    <t xml:space="preserve">شورای سیاست گذاری جشنواره </t>
  </si>
  <si>
    <t>محمد علی مرآتی</t>
  </si>
  <si>
    <t>سید محمد میرزمانی</t>
  </si>
  <si>
    <t xml:space="preserve">هزینه حمایت از برگزاری جشنواره موسیقی فجر </t>
  </si>
  <si>
    <t>موسسه هستی شناس ایرانیان</t>
  </si>
  <si>
    <t>موسسه تک منظوره موسیقی سفیر نغمه</t>
  </si>
  <si>
    <t>موسسه هنری آوای آرام بیستون</t>
  </si>
  <si>
    <t xml:space="preserve">موسسه تک منظوره موسیقی آوانمای ه یکان </t>
  </si>
  <si>
    <t xml:space="preserve">موسسه بامداد نقش خیال </t>
  </si>
  <si>
    <t>ندا حبیبی</t>
  </si>
  <si>
    <t>امیر عباس ستایشگر</t>
  </si>
  <si>
    <t>پاداش موسیقی فجر</t>
  </si>
  <si>
    <t xml:space="preserve">فاطمه میر رحیمی </t>
  </si>
  <si>
    <t>شمسی پورويسي بهراموندى</t>
  </si>
  <si>
    <t xml:space="preserve">امیر حقیقی </t>
  </si>
  <si>
    <t>عبدالله حاجی عباس کندی</t>
  </si>
  <si>
    <t>مهدیه سعیدپور</t>
  </si>
  <si>
    <t>مینا آتشی زیرک</t>
  </si>
  <si>
    <t>کاوه صادقی</t>
  </si>
  <si>
    <t>صفرعلی عباسی گلرودباری</t>
  </si>
  <si>
    <t>رضا مرتضی سمنانی</t>
  </si>
  <si>
    <t>سیدقاسم موسوی زاده</t>
  </si>
  <si>
    <t>رضا هنروری</t>
  </si>
  <si>
    <t>میثم ميرقرباني نوکنده</t>
  </si>
  <si>
    <t>سمیه ناظمیان</t>
  </si>
  <si>
    <t>مریم نقیبی</t>
  </si>
  <si>
    <t>واحد خداپرست</t>
  </si>
  <si>
    <t>افسانه صابری</t>
  </si>
  <si>
    <t>فاطمه عرب سرخی</t>
  </si>
  <si>
    <t>امیرشهیدی</t>
  </si>
  <si>
    <t>حسین نجار</t>
  </si>
  <si>
    <t>حسین عبدلی</t>
  </si>
  <si>
    <t>اعظم کرمی</t>
  </si>
  <si>
    <t>طيبه  يل هيکل اباد</t>
  </si>
  <si>
    <t>محسن  آگوشی</t>
  </si>
  <si>
    <t>زینب السادات  سید الحسینی</t>
  </si>
  <si>
    <t>حسین شکریان</t>
  </si>
  <si>
    <t>فاطمه  زنگارکی فراهانی</t>
  </si>
  <si>
    <t>بهمن اسدی</t>
  </si>
  <si>
    <t>سید حسام مقیمی</t>
  </si>
  <si>
    <t>شهرام راویان</t>
  </si>
  <si>
    <t>شروین   مهدیزاده</t>
  </si>
  <si>
    <t>نسرین ناگهی</t>
  </si>
  <si>
    <t>عفت  شیر محمدی</t>
  </si>
  <si>
    <t>بهروز قهرمانی</t>
  </si>
  <si>
    <t>اکبر دانش طلب</t>
  </si>
  <si>
    <t>محمدرضا فرجی</t>
  </si>
  <si>
    <t>اصغر سیف الهی مشتقین</t>
  </si>
  <si>
    <t>فاطمه آران</t>
  </si>
  <si>
    <t>فرشید انصاری</t>
  </si>
  <si>
    <t>مهرداد خدادادیان</t>
  </si>
  <si>
    <t>فرح  درویش زاده</t>
  </si>
  <si>
    <t>زهره علیزاده</t>
  </si>
  <si>
    <t>جواد امیری</t>
  </si>
  <si>
    <t>جوادرحمانی</t>
  </si>
  <si>
    <t>عباس بهمن آبادی</t>
  </si>
  <si>
    <t>فاضله  جلالی</t>
  </si>
  <si>
    <t xml:space="preserve">فاطمه سعیدی </t>
  </si>
  <si>
    <t>علیرضا رزم خواه</t>
  </si>
  <si>
    <t>مجید حیدری</t>
  </si>
  <si>
    <t xml:space="preserve">اکرم کاشفی </t>
  </si>
  <si>
    <t>آرزو عبادی</t>
  </si>
  <si>
    <t>نرگس  میردادیان</t>
  </si>
  <si>
    <t xml:space="preserve">رحمان هاتفی </t>
  </si>
  <si>
    <t>محمد رضا صفی</t>
  </si>
  <si>
    <t xml:space="preserve">سید محسن هاشمی </t>
  </si>
  <si>
    <t xml:space="preserve">سید محمد رضا تقوی </t>
  </si>
  <si>
    <t xml:space="preserve">حمید رضا شبابی </t>
  </si>
  <si>
    <t>محمد رضا محمد زاده</t>
  </si>
  <si>
    <t>آسیه بیاضیان</t>
  </si>
  <si>
    <t xml:space="preserve">مهدی دوست محمدی </t>
  </si>
  <si>
    <t>محمد بلند فطرت</t>
  </si>
  <si>
    <t xml:space="preserve">حامد حسنی </t>
  </si>
  <si>
    <t>سید مهدی مرتضایی</t>
  </si>
  <si>
    <t>علیرضا جعفری مرام</t>
  </si>
  <si>
    <t>لیلا مینایی</t>
  </si>
  <si>
    <t>اردوان جعفریان</t>
  </si>
  <si>
    <t>فائزه زارع زاده</t>
  </si>
  <si>
    <t>بشکوفه بین الملل</t>
  </si>
  <si>
    <t>طاهره خسروی</t>
  </si>
  <si>
    <t>محمد فرامرزی</t>
  </si>
  <si>
    <t xml:space="preserve">نیلوفر یکتاشیرذیلی </t>
  </si>
  <si>
    <t>نازنین زهرا شکریان</t>
  </si>
  <si>
    <t>مهدی آمن پور</t>
  </si>
  <si>
    <t xml:space="preserve">آوا حقایقی </t>
  </si>
  <si>
    <t>رضا زهره وند</t>
  </si>
  <si>
    <t>نیما فردوسی</t>
  </si>
  <si>
    <t>جمیله پولادی ها</t>
  </si>
  <si>
    <t>محسن ایلیکا</t>
  </si>
  <si>
    <t>داود گنجه ا ی</t>
  </si>
  <si>
    <t>مشاوره در موسیقی فجر</t>
  </si>
  <si>
    <t>مهدی سهل آبادی</t>
  </si>
  <si>
    <t>ایرج مصفا</t>
  </si>
  <si>
    <t>مهدی کرمانی</t>
  </si>
  <si>
    <t>منصور سالاروند</t>
  </si>
  <si>
    <t>علی اسدی</t>
  </si>
  <si>
    <t>سید ابراهیم هاشمی</t>
  </si>
  <si>
    <t>اردشیر کاوسی</t>
  </si>
  <si>
    <t>مسیح کرد پنجکی</t>
  </si>
  <si>
    <t>مهدی معظمی گودرزی</t>
  </si>
  <si>
    <t>نیما نصری</t>
  </si>
  <si>
    <t>محسن طالب رضایی</t>
  </si>
  <si>
    <t xml:space="preserve">محمدرضا سلمانزاده  </t>
  </si>
  <si>
    <t>مهدی دوزنده</t>
  </si>
  <si>
    <t>زینب کوه زارع</t>
  </si>
  <si>
    <t>جواد نوبندگانی</t>
  </si>
  <si>
    <t>مهدی خسروی</t>
  </si>
  <si>
    <t>لیلا محبی فرد</t>
  </si>
  <si>
    <t>حسن عربی سرخی</t>
  </si>
  <si>
    <t>فرزانه شرفی</t>
  </si>
  <si>
    <t>وحید مهدی پور</t>
  </si>
  <si>
    <t xml:space="preserve">مرتضی گنجی </t>
  </si>
  <si>
    <t>بهمن نورآبادی</t>
  </si>
  <si>
    <t>حمیدرضا فراهانی</t>
  </si>
  <si>
    <t>سعید سعیدی فر</t>
  </si>
  <si>
    <t>سرمست برادری</t>
  </si>
  <si>
    <t>سید روح اله موسوی</t>
  </si>
  <si>
    <t>کامران دلشادپور</t>
  </si>
  <si>
    <t>بهنام ملک نیازی</t>
  </si>
  <si>
    <t>رامین بیگلو</t>
  </si>
  <si>
    <t>حسین زرکار</t>
  </si>
  <si>
    <t>رضا ساده</t>
  </si>
  <si>
    <t>عبداله آقایی</t>
  </si>
  <si>
    <t>جعفر معصومی</t>
  </si>
  <si>
    <t>علی برجی</t>
  </si>
  <si>
    <t>حسن راد سوخنه کوهی</t>
  </si>
  <si>
    <t>حسین عبدل زاده</t>
  </si>
  <si>
    <t>ابراهیم سلیمی رجب دوست</t>
  </si>
  <si>
    <t>رسول کوکبی</t>
  </si>
  <si>
    <t>سید مهدی موسوی</t>
  </si>
  <si>
    <t>علی شوقی</t>
  </si>
  <si>
    <t>مختار فرجی</t>
  </si>
  <si>
    <t>سید داوی موسوی زاده</t>
  </si>
  <si>
    <t>سوسن نجفی</t>
  </si>
  <si>
    <t>محسن بیات</t>
  </si>
  <si>
    <t>بهمن اله یاری</t>
  </si>
  <si>
    <t>سید حسام قیومی</t>
  </si>
  <si>
    <t>رضا شادلو</t>
  </si>
  <si>
    <t>اردشیر فرزانه</t>
  </si>
  <si>
    <t>احمد کاظمی</t>
  </si>
  <si>
    <t>وحید جوادیه</t>
  </si>
  <si>
    <t>کیانوش نایب آقا</t>
  </si>
  <si>
    <t>سیدعلی حسینی</t>
  </si>
  <si>
    <t>حمیدرضا رفاهی</t>
  </si>
  <si>
    <t>محمدرضا صادقی</t>
  </si>
  <si>
    <t>استوارعلیرضا عبدی</t>
  </si>
  <si>
    <t>استوار محمد کارگر</t>
  </si>
  <si>
    <t>سروان سیدعلی طباطبایی</t>
  </si>
  <si>
    <t>ستوانیکم مجید زارعی</t>
  </si>
  <si>
    <t>سروان مسعود کودینی</t>
  </si>
  <si>
    <t>سرگرد رضا عباسی</t>
  </si>
  <si>
    <t>ستوانیکم مهدی علامه</t>
  </si>
  <si>
    <t>باقر پیرزاده</t>
  </si>
  <si>
    <t>اکرم رضایی</t>
  </si>
  <si>
    <t>رقیه آسوده کرکدن</t>
  </si>
  <si>
    <t>بنیامین مهدی زاده مومن</t>
  </si>
  <si>
    <t xml:space="preserve">محمدرضا رمضانی </t>
  </si>
  <si>
    <t xml:space="preserve">کمک هزینه همکاری در ستاد جشنواره فجر </t>
  </si>
  <si>
    <t>جمع کل</t>
  </si>
  <si>
    <t>گر وه دونوازی پیانو</t>
  </si>
  <si>
    <t>کشور مجارستان</t>
  </si>
  <si>
    <t xml:space="preserve">هزینه های دستمزد داوران بخش رقابتی گروهای  بین المللی </t>
  </si>
  <si>
    <t>داور</t>
  </si>
  <si>
    <t>آرش وطن خواه</t>
  </si>
  <si>
    <t xml:space="preserve">حامد جلیلی </t>
  </si>
  <si>
    <t xml:space="preserve">احسان روز بهانی </t>
  </si>
  <si>
    <t>بهزاد عبدی</t>
  </si>
  <si>
    <t xml:space="preserve">دبیری جشنواره موسیقی </t>
  </si>
  <si>
    <t>نام خانوادگی</t>
  </si>
  <si>
    <t xml:space="preserve">کمک هزینه همکاری در ستاد جشنواره  فجر </t>
  </si>
  <si>
    <t>هزینه ستاد حراست  سالن میلاد</t>
  </si>
  <si>
    <t>هزینه  بابت قرارداد تیزر (خانم ادیبی) سی و هشتمین جشنواره موسیقی فجر</t>
  </si>
  <si>
    <t>هزینه پرداختی به آقای محمد علی محراب بیگی بابت نریشن در جشنواره موسیقی فجر</t>
  </si>
  <si>
    <t>محمد علی محراب بیگی</t>
  </si>
  <si>
    <t>هزینه  بابت قرارداد تبلیغات محیطی (خانم کمری) سی و هشتمین جشنواره موسیقی فجر</t>
  </si>
  <si>
    <t>هزینه  بابت  قرارداد پوشش ویدئویی (خانم نکوئی) سی و هشتمین جشنواره موسیقی فجر</t>
  </si>
  <si>
    <t xml:space="preserve">ابالفضل نوروزی </t>
  </si>
  <si>
    <t>هزینه اجاره پیانو جشنواره موسیقی فجر</t>
  </si>
  <si>
    <t>وحید اسد اللهی نیاری</t>
  </si>
  <si>
    <t xml:space="preserve">اهدایی دیپلم افتخار در شاخه خوانندگی </t>
  </si>
  <si>
    <t xml:space="preserve">امیر حسین سمیعی </t>
  </si>
  <si>
    <t>اهدایی دیپلم افتخار در شاخه آهنگسازی</t>
  </si>
  <si>
    <t>احسان جوکار</t>
  </si>
  <si>
    <t>اهدایی دیپلم افتخارشاخه اجرای نواحی</t>
  </si>
  <si>
    <t>اهدایی دیپلم افتخاردر اجرای موسیقی دستگاهی</t>
  </si>
  <si>
    <t xml:space="preserve">وهاب ابراهیمی </t>
  </si>
  <si>
    <t>اهدایی جایز باربد  در شاخه خوانندگی پاپ</t>
  </si>
  <si>
    <t>غلامرضا صنعتگر</t>
  </si>
  <si>
    <t>محسن شریفیان</t>
  </si>
  <si>
    <t>اهدایی باربدشاخه اجرای موسیقی  نواحی</t>
  </si>
  <si>
    <t>اهدایی باربدشاخه پژوهش کتاب</t>
  </si>
  <si>
    <t>امیر انجیری استرکی</t>
  </si>
  <si>
    <t>اهدایی جایز باربد در بخش تئوری کتاب</t>
  </si>
  <si>
    <t>هوتن شرف بیانی</t>
  </si>
  <si>
    <t>اهدایی جایز باربد بخش آموزش کتاب</t>
  </si>
  <si>
    <t>علی نامجو</t>
  </si>
  <si>
    <t>اهدایی نفر اول در شاخه مطبوعات</t>
  </si>
  <si>
    <t>رضا نامجو</t>
  </si>
  <si>
    <t>اهدایی نفر دوم در شاخه مطبوعات</t>
  </si>
  <si>
    <t>سید مهدی موسوی تبار</t>
  </si>
  <si>
    <t>اهدایی  در شاخه مطبوعات</t>
  </si>
  <si>
    <t xml:space="preserve">عبدالله طرفی مدهوش </t>
  </si>
  <si>
    <t>اهدایی نفراول در شاخه آٍثار دیداری وشینداری</t>
  </si>
  <si>
    <t>آزاده شاهرخ مهر</t>
  </si>
  <si>
    <t>اهدایی نفردوم در شاخه آٍثار دیداری وشینداری</t>
  </si>
  <si>
    <t xml:space="preserve">محمد منسوجیان </t>
  </si>
  <si>
    <t>اهدایی نفرسوم در شاخه آٍثار دیداری وشینداری</t>
  </si>
  <si>
    <t>میلاد عرفانپور</t>
  </si>
  <si>
    <t>اهدایی تجلیل ویژدر شاخه ترانه</t>
  </si>
  <si>
    <t>محمد مهدی سیار</t>
  </si>
  <si>
    <t>اهدایی تقدیر در شاخه ترانه</t>
  </si>
  <si>
    <t xml:space="preserve">جواد اسلا می </t>
  </si>
  <si>
    <t xml:space="preserve">سعید بیابانکی </t>
  </si>
  <si>
    <t xml:space="preserve">قاسم ساجدی </t>
  </si>
  <si>
    <t xml:space="preserve">نغمه  مستشار نظامی </t>
  </si>
  <si>
    <t xml:space="preserve">فاطمه السادات قاضوی </t>
  </si>
  <si>
    <t>اهدایی تقدیر در شاخه سرود</t>
  </si>
  <si>
    <t xml:space="preserve">حسین روزبهانی </t>
  </si>
  <si>
    <t xml:space="preserve">اهدایی دپیلم افتخار رقابتی </t>
  </si>
  <si>
    <t>مهدی حبیب وند</t>
  </si>
  <si>
    <t xml:space="preserve">داوری آثارارسال شده هنرمندان </t>
  </si>
  <si>
    <t>هوشنگ جاوید</t>
  </si>
  <si>
    <t xml:space="preserve">علی رحیمیان </t>
  </si>
  <si>
    <t xml:space="preserve">هادی آرزم </t>
  </si>
  <si>
    <t xml:space="preserve">مجید اخشابی </t>
  </si>
  <si>
    <t>غلام حسین غفاریغفاری</t>
  </si>
  <si>
    <t xml:space="preserve">کمک هزینه تقدیر در جشنواره </t>
  </si>
  <si>
    <t>غلام رسول صوفی</t>
  </si>
  <si>
    <t xml:space="preserve">شرکت سهامی نمایشگاه های بین المللی </t>
  </si>
  <si>
    <t>هزینه اجاره سالن میلاد</t>
  </si>
  <si>
    <t xml:space="preserve">شرکت تعاونی کارکنان نمایشگاه بین المللی  </t>
  </si>
  <si>
    <t>هزینه خدمات سالن میلاد</t>
  </si>
  <si>
    <t>شرکت تعاونی نقش خیال مانا</t>
  </si>
  <si>
    <t>محسن ولا رضا</t>
  </si>
  <si>
    <t>هزینه ال ای دی وال</t>
  </si>
  <si>
    <t xml:space="preserve">محمود حبیبی </t>
  </si>
  <si>
    <t>هزینه داوری جایزه ترانه</t>
  </si>
  <si>
    <t>ناصر فیض</t>
  </si>
  <si>
    <t xml:space="preserve">مهدی امین فروغی </t>
  </si>
  <si>
    <t xml:space="preserve">هزینه داوری جایزه ترانه </t>
  </si>
  <si>
    <t>محمود اکرمی فر</t>
  </si>
  <si>
    <t>علی محمد مو دب</t>
  </si>
  <si>
    <t>مجید افشاری</t>
  </si>
  <si>
    <t>مسلم نادعلی زاده</t>
  </si>
  <si>
    <t>هزینه داوری جایزه ترانه (دبیر)</t>
  </si>
  <si>
    <t xml:space="preserve">حسین سرفراز </t>
  </si>
  <si>
    <t>هزینه داوری جایزه موسیقی ورسانه (دبیر)</t>
  </si>
  <si>
    <t xml:space="preserve">مصطفی اسد زاده </t>
  </si>
  <si>
    <t xml:space="preserve">هزینه داوری جایزه موسیقی ورسانه </t>
  </si>
  <si>
    <t>محمد مهدی مولایی</t>
  </si>
  <si>
    <t xml:space="preserve">بهارک محمودی </t>
  </si>
  <si>
    <t xml:space="preserve">محسن رفیعی </t>
  </si>
  <si>
    <t>هزینه بخش پژوهش  (دبیر)</t>
  </si>
  <si>
    <t>آبتین جاوید</t>
  </si>
  <si>
    <t>هزینه بخش پژوهش</t>
  </si>
  <si>
    <t>عارف علیزاده</t>
  </si>
  <si>
    <t xml:space="preserve">هزینه جایزه دیپلم افتخار خوانندگی </t>
  </si>
  <si>
    <t>سازمان فرهنگی هنری شهرداری تهران</t>
  </si>
  <si>
    <t xml:space="preserve">هزینه اجاره سالن امام علی </t>
  </si>
  <si>
    <t>محمد حسین مجید پور</t>
  </si>
  <si>
    <t>هزینه بخشی از جوایز</t>
  </si>
  <si>
    <t>سعدالدین ستوده</t>
  </si>
  <si>
    <t xml:space="preserve">احمد صدری </t>
  </si>
  <si>
    <t xml:space="preserve">محمد فریدون فر </t>
  </si>
  <si>
    <t xml:space="preserve">هزینه اجاره اسپیس جشنواره موسیقی فجر </t>
  </si>
  <si>
    <t xml:space="preserve">جمع کل </t>
  </si>
  <si>
    <t xml:space="preserve">هزینه  طراحی و گرافیک جشنواره موسیقی فجر </t>
  </si>
  <si>
    <t xml:space="preserve"> مدیریت تصویر برداری عکاسی از اجراها در جشنواره</t>
  </si>
  <si>
    <t xml:space="preserve">مریم رمضانلو </t>
  </si>
  <si>
    <t>عباس صیفی</t>
  </si>
  <si>
    <t xml:space="preserve"> مدیریت کمیته روابط عموی ستاد جشنواره</t>
  </si>
  <si>
    <t xml:space="preserve">نشست </t>
  </si>
  <si>
    <t xml:space="preserve">نشست خبری مطبوعات و رسانه </t>
  </si>
  <si>
    <t xml:space="preserve">فرهنگسرای نیاروان </t>
  </si>
  <si>
    <t xml:space="preserve">هزینه صدابرداری و عوامل </t>
  </si>
  <si>
    <t>هزینه اجاره سالن</t>
  </si>
  <si>
    <t>ارسباران</t>
  </si>
  <si>
    <t xml:space="preserve">پاداش  سرود فجر </t>
  </si>
  <si>
    <t xml:space="preserve">حسین صیامی </t>
  </si>
  <si>
    <t xml:space="preserve">همکاری در ستاد جشنواره سرود فجر </t>
  </si>
  <si>
    <t xml:space="preserve">علی  مینایی </t>
  </si>
  <si>
    <t xml:space="preserve">هزینه طراحی وگرافیک جشنواره  سرود فجر </t>
  </si>
  <si>
    <t xml:space="preserve">پشتیبانی </t>
  </si>
  <si>
    <t>هزینه چاپ -پذیرایی -رفت و آمد و غیره</t>
  </si>
  <si>
    <t xml:space="preserve">بزرگداشت </t>
  </si>
  <si>
    <t>n</t>
  </si>
  <si>
    <t>عملکرد سی و هشتمین جشنواره موسیقی فجر1401</t>
  </si>
  <si>
    <t xml:space="preserve">حق الزحمه گروههای سی و هشتمین جشنواره موسیقی فجر1401
</t>
  </si>
  <si>
    <t>گزارش اجرای سی هشتمین جشنواره موسیقی فجر 1401در استانها</t>
  </si>
  <si>
    <t>گزارش هزینه ها و دستمزد بخش بین الملل سی وهشتمین جشنواره موسیقی فجر 1401</t>
  </si>
  <si>
    <t>حق الزحمه عوامل ستادی  سی و هشتمین جشنواره موسیقی فجر 1401</t>
  </si>
  <si>
    <t>پوشش تصویری سی هشتمین  جشنواره موسیقی فجر1401</t>
  </si>
  <si>
    <t>چاپ و طراحی  سی هشتمین  جشنواره موسیقی فجر1401</t>
  </si>
  <si>
    <t>هزینه های روابط عمومی سی وهشتمین جشنواره موسیقی فجر1401</t>
  </si>
  <si>
    <t>تبلیغات سی و هشتمین جشنواره موسیقی فجر1401</t>
  </si>
  <si>
    <t>هزینه تندیس ال ای دی وال و آلات موسیقی  سی هشتمین جشنواره موسیقی فجر1401</t>
  </si>
  <si>
    <t>هزینه های اجاره سالنها و صدابرداری جشنواره موسیقی فجر1401</t>
  </si>
  <si>
    <t>جوایز و داوران سی و هشتمین  جشنواره موسیقی فجر1401</t>
  </si>
  <si>
    <t>هزینه های سرود فجر سی هشتمین  جشنواره موسیقی فجر1401</t>
  </si>
  <si>
    <t>هزینه های پشتیبانی سی و هشتمین جشنواره فجر 1401</t>
  </si>
  <si>
    <t>حمایت هنرمندان و اختتامیه  سی و هشتمین جشنواره موسیقی فجر 1401</t>
  </si>
  <si>
    <t>استاد شاهنگیان</t>
  </si>
  <si>
    <t>استاد گلریز</t>
  </si>
  <si>
    <t>استاد آرزم</t>
  </si>
  <si>
    <t>فرج علي پور،</t>
  </si>
  <si>
    <t>مرتضي اعيان</t>
  </si>
  <si>
    <t>آذرنوش صدرسالک</t>
  </si>
  <si>
    <t>محمد رضا سعید بخش اهدای یک قطعه سکه تمام بهار آزادی</t>
  </si>
  <si>
    <t>طراحی پوستر ، بیلبرد محیطی، جدول برنامه ، استند، کارت اختتامیه ، کارت اعضاء ، عکاسان، هویت بصری و   چاپ  پوستر، کارت های اختتامیه ، و .........................</t>
  </si>
  <si>
    <t>چاپ و طراحی</t>
  </si>
  <si>
    <t>علیرضا قزوه</t>
  </si>
  <si>
    <t xml:space="preserve">چاپ </t>
  </si>
  <si>
    <t>هزینه چاپ پوستر کارت عودت و جدول برنامه استند هزینه چاپ سربرگA4 , A5- پاکت مخلی -پاکت A4- ساک دستی -پوستر-پاکت A5</t>
  </si>
  <si>
    <t xml:space="preserve"> 20عدد  ساخت تندیس جشنواره موسیقی فجر </t>
  </si>
  <si>
    <t>سالن تالار وحدت و میلاد</t>
  </si>
  <si>
    <t>صدابرداری  اجاره سالن</t>
  </si>
  <si>
    <t>قاسم صرافان</t>
  </si>
  <si>
    <t>شهروز حقی</t>
  </si>
  <si>
    <t xml:space="preserve">هزینه بلیط گروه های داخلی  13گروه داخلی </t>
  </si>
  <si>
    <t>هتل هنرمندان داخلی , تعداد 100نفر</t>
  </si>
  <si>
    <t xml:space="preserve">گروه ثامن آقای جوادی </t>
  </si>
  <si>
    <t xml:space="preserve">گروه رایه الزهرا آقای قلیزاده </t>
  </si>
  <si>
    <t>گروه نسیم رحمت آقای قربانی نسب</t>
  </si>
  <si>
    <t xml:space="preserve">گروه بنات الحیدر خانم مفید </t>
  </si>
  <si>
    <t xml:space="preserve">گروه دختران انقلاب خانم بور بور </t>
  </si>
  <si>
    <t xml:space="preserve">گروه نسل سلیمانی  خانم بوربور </t>
  </si>
  <si>
    <t xml:space="preserve">گروه شمیم یاس خانم قاضوی </t>
  </si>
  <si>
    <t xml:space="preserve">گروه وصال آقای دلیر </t>
  </si>
  <si>
    <t>گروه مصباح الهدی لارستان آقای یزدان پناه</t>
  </si>
  <si>
    <t xml:space="preserve">گروه شمیم ولایت یزد آقای کرمانی نسب </t>
  </si>
  <si>
    <t xml:space="preserve">گروه شهید فرجی آقای نصیری </t>
  </si>
  <si>
    <t xml:space="preserve">گروه فرزندان ایران زمین آقای سعیدا </t>
  </si>
  <si>
    <t xml:space="preserve">قرارداد با موضوع ساخت موزيک در بخش سرود حسين رضايي فرد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</si>
</sst>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1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8"/>
      <color theme="1"/>
      <name val="B Nazanin"/>
      <charset val="178"/>
    </font>
    <font>
      <sz val="12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9"/>
      <name val="B Nazanin"/>
      <charset val="178"/>
    </font>
    <font>
      <sz val="11"/>
      <color theme="1"/>
      <name val="Arial"/>
      <family val="2"/>
      <scheme val="minor"/>
    </font>
    <font>
      <b/>
      <sz val="9"/>
      <color rgb="FF333333"/>
      <name val="B Nazanin"/>
      <charset val="178"/>
    </font>
    <font>
      <b/>
      <sz val="11"/>
      <color theme="1"/>
      <name val="Nazanin"/>
      <charset val="178"/>
    </font>
    <font>
      <b/>
      <sz val="11"/>
      <color rgb="FF333333"/>
      <name val="Nazanin"/>
      <charset val="178"/>
    </font>
    <font>
      <sz val="10"/>
      <color theme="1"/>
      <name val="B Nazanin"/>
      <charset val="178"/>
    </font>
    <font>
      <b/>
      <sz val="10"/>
      <color theme="1"/>
      <name val="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191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64" fontId="5" fillId="3" borderId="8" xfId="1" applyNumberFormat="1" applyFont="1" applyFill="1" applyBorder="1" applyAlignment="1">
      <alignment horizontal="right" vertical="center"/>
    </xf>
    <xf numFmtId="164" fontId="0" fillId="0" borderId="0" xfId="0" applyNumberFormat="1"/>
    <xf numFmtId="164" fontId="4" fillId="3" borderId="0" xfId="1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4" xfId="0" applyFont="1" applyFill="1" applyBorder="1"/>
    <xf numFmtId="164" fontId="5" fillId="3" borderId="8" xfId="1" applyNumberFormat="1" applyFont="1" applyFill="1" applyBorder="1" applyAlignment="1">
      <alignment horizontal="right"/>
    </xf>
    <xf numFmtId="0" fontId="4" fillId="3" borderId="11" xfId="0" applyFont="1" applyFill="1" applyBorder="1"/>
    <xf numFmtId="0" fontId="0" fillId="3" borderId="16" xfId="0" applyFill="1" applyBorder="1" applyAlignment="1">
      <alignment vertical="center" wrapText="1"/>
    </xf>
    <xf numFmtId="3" fontId="5" fillId="3" borderId="8" xfId="1" applyNumberFormat="1" applyFont="1" applyFill="1" applyBorder="1" applyAlignment="1">
      <alignment horizontal="right" vertical="center"/>
    </xf>
    <xf numFmtId="0" fontId="5" fillId="3" borderId="14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164" fontId="5" fillId="3" borderId="8" xfId="1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164" fontId="5" fillId="3" borderId="8" xfId="1" applyNumberFormat="1" applyFont="1" applyFill="1" applyBorder="1"/>
    <xf numFmtId="0" fontId="4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164" fontId="5" fillId="3" borderId="8" xfId="1" applyNumberFormat="1" applyFont="1" applyFill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164" fontId="4" fillId="0" borderId="0" xfId="1" applyNumberFormat="1" applyFont="1"/>
    <xf numFmtId="0" fontId="4" fillId="3" borderId="5" xfId="0" applyFont="1" applyFill="1" applyBorder="1" applyAlignment="1">
      <alignment vertical="center"/>
    </xf>
    <xf numFmtId="164" fontId="8" fillId="3" borderId="8" xfId="1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0" fontId="0" fillId="0" borderId="0" xfId="0" applyBorder="1"/>
    <xf numFmtId="0" fontId="4" fillId="3" borderId="16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right" vertical="center"/>
    </xf>
    <xf numFmtId="164" fontId="5" fillId="2" borderId="24" xfId="1" applyNumberFormat="1" applyFont="1" applyFill="1" applyBorder="1"/>
    <xf numFmtId="164" fontId="5" fillId="2" borderId="25" xfId="1" applyNumberFormat="1" applyFont="1" applyFill="1" applyBorder="1"/>
    <xf numFmtId="0" fontId="0" fillId="0" borderId="0" xfId="0" applyAlignment="1">
      <alignment vertical="center"/>
    </xf>
    <xf numFmtId="164" fontId="5" fillId="3" borderId="0" xfId="1" applyNumberFormat="1" applyFont="1" applyFill="1" applyBorder="1" applyAlignment="1">
      <alignment vertical="center"/>
    </xf>
    <xf numFmtId="1" fontId="2" fillId="2" borderId="12" xfId="0" applyNumberFormat="1" applyFont="1" applyFill="1" applyBorder="1" applyAlignment="1">
      <alignment horizontal="center" vertical="center" wrapText="1"/>
    </xf>
    <xf numFmtId="164" fontId="5" fillId="3" borderId="26" xfId="1" applyNumberFormat="1" applyFont="1" applyFill="1" applyBorder="1" applyAlignment="1">
      <alignment horizontal="right" vertical="center"/>
    </xf>
    <xf numFmtId="164" fontId="5" fillId="3" borderId="6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64" fontId="5" fillId="3" borderId="29" xfId="1" applyNumberFormat="1" applyFont="1" applyFill="1" applyBorder="1" applyAlignment="1">
      <alignment horizontal="right" vertical="center"/>
    </xf>
    <xf numFmtId="164" fontId="5" fillId="0" borderId="30" xfId="1" applyNumberFormat="1" applyFont="1" applyBorder="1" applyAlignment="1">
      <alignment vertical="center"/>
    </xf>
    <xf numFmtId="164" fontId="5" fillId="3" borderId="8" xfId="1" applyNumberFormat="1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164" fontId="9" fillId="3" borderId="8" xfId="1" applyNumberFormat="1" applyFont="1" applyFill="1" applyBorder="1" applyAlignment="1">
      <alignment horizontal="center"/>
    </xf>
    <xf numFmtId="164" fontId="9" fillId="3" borderId="8" xfId="1" applyNumberFormat="1" applyFont="1" applyFill="1" applyBorder="1" applyAlignment="1"/>
    <xf numFmtId="0" fontId="0" fillId="3" borderId="0" xfId="0" applyFill="1"/>
    <xf numFmtId="0" fontId="10" fillId="3" borderId="8" xfId="0" applyFont="1" applyFill="1" applyBorder="1" applyAlignment="1">
      <alignment horizontal="center" vertical="center"/>
    </xf>
    <xf numFmtId="164" fontId="9" fillId="3" borderId="0" xfId="1" applyNumberFormat="1" applyFont="1" applyFill="1" applyAlignment="1">
      <alignment horizontal="center"/>
    </xf>
    <xf numFmtId="164" fontId="10" fillId="3" borderId="8" xfId="1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 readingOrder="2"/>
    </xf>
    <xf numFmtId="164" fontId="11" fillId="0" borderId="8" xfId="1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4" fontId="10" fillId="3" borderId="8" xfId="1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readingOrder="2"/>
    </xf>
    <xf numFmtId="0" fontId="10" fillId="0" borderId="8" xfId="2" applyFont="1" applyBorder="1" applyAlignment="1">
      <alignment horizontal="center" vertical="center"/>
    </xf>
    <xf numFmtId="164" fontId="10" fillId="3" borderId="0" xfId="1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164" fontId="9" fillId="3" borderId="8" xfId="1" applyNumberFormat="1" applyFont="1" applyFill="1" applyBorder="1" applyAlignment="1">
      <alignment horizontal="center" vertical="center"/>
    </xf>
    <xf numFmtId="164" fontId="9" fillId="3" borderId="32" xfId="0" applyNumberFormat="1" applyFont="1" applyFill="1" applyBorder="1" applyAlignment="1">
      <alignment horizontal="center" vertical="center"/>
    </xf>
    <xf numFmtId="164" fontId="3" fillId="3" borderId="8" xfId="1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right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/>
    </xf>
    <xf numFmtId="0" fontId="14" fillId="0" borderId="0" xfId="0" applyFont="1"/>
    <xf numFmtId="164" fontId="14" fillId="3" borderId="8" xfId="1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164" fontId="5" fillId="3" borderId="19" xfId="1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164" fontId="10" fillId="3" borderId="6" xfId="1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6" fillId="3" borderId="0" xfId="0" applyFont="1" applyFill="1"/>
    <xf numFmtId="164" fontId="16" fillId="3" borderId="0" xfId="1" applyNumberFormat="1" applyFont="1" applyFill="1"/>
    <xf numFmtId="0" fontId="9" fillId="3" borderId="8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wrapText="1"/>
    </xf>
    <xf numFmtId="164" fontId="9" fillId="3" borderId="0" xfId="1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8" xfId="0" applyFont="1" applyBorder="1" applyAlignment="1">
      <alignment horizontal="center"/>
    </xf>
    <xf numFmtId="164" fontId="17" fillId="0" borderId="0" xfId="1" applyNumberFormat="1" applyFont="1"/>
    <xf numFmtId="0" fontId="17" fillId="3" borderId="8" xfId="0" applyFont="1" applyFill="1" applyBorder="1" applyAlignment="1">
      <alignment vertical="center"/>
    </xf>
    <xf numFmtId="164" fontId="17" fillId="3" borderId="8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7" fillId="0" borderId="8" xfId="0" applyNumberFormat="1" applyFont="1" applyBorder="1"/>
    <xf numFmtId="0" fontId="17" fillId="3" borderId="8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164" fontId="14" fillId="0" borderId="8" xfId="1" applyNumberFormat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164" fontId="8" fillId="3" borderId="17" xfId="1" applyNumberFormat="1" applyFont="1" applyFill="1" applyBorder="1" applyAlignment="1">
      <alignment horizontal="center" vertical="center"/>
    </xf>
    <xf numFmtId="164" fontId="8" fillId="3" borderId="19" xfId="1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5" fillId="3" borderId="17" xfId="1" applyNumberFormat="1" applyFont="1" applyFill="1" applyBorder="1" applyAlignment="1">
      <alignment horizontal="center" vertical="center"/>
    </xf>
    <xf numFmtId="164" fontId="5" fillId="3" borderId="18" xfId="1" applyNumberFormat="1" applyFont="1" applyFill="1" applyBorder="1" applyAlignment="1">
      <alignment horizontal="center" vertical="center"/>
    </xf>
    <xf numFmtId="164" fontId="5" fillId="3" borderId="19" xfId="1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164" fontId="5" fillId="3" borderId="10" xfId="1" applyNumberFormat="1" applyFont="1" applyFill="1" applyBorder="1" applyAlignment="1">
      <alignment horizontal="center" vertical="center"/>
    </xf>
    <xf numFmtId="164" fontId="5" fillId="3" borderId="12" xfId="1" applyNumberFormat="1" applyFont="1" applyFill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5" fillId="3" borderId="17" xfId="1" applyNumberFormat="1" applyFont="1" applyFill="1" applyBorder="1" applyAlignment="1">
      <alignment horizontal="center" vertical="center" wrapText="1"/>
    </xf>
    <xf numFmtId="164" fontId="5" fillId="3" borderId="18" xfId="1" applyNumberFormat="1" applyFont="1" applyFill="1" applyBorder="1" applyAlignment="1">
      <alignment horizontal="center" vertical="center" wrapText="1"/>
    </xf>
    <xf numFmtId="164" fontId="5" fillId="3" borderId="19" xfId="1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4" fontId="5" fillId="3" borderId="20" xfId="1" applyNumberFormat="1" applyFont="1" applyFill="1" applyBorder="1" applyAlignment="1">
      <alignment horizontal="center" vertical="center"/>
    </xf>
    <xf numFmtId="164" fontId="5" fillId="3" borderId="21" xfId="1" applyNumberFormat="1" applyFont="1" applyFill="1" applyBorder="1" applyAlignment="1">
      <alignment horizontal="center" vertical="center"/>
    </xf>
    <xf numFmtId="164" fontId="5" fillId="3" borderId="22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1;&#1575;&#1740;&#1604;&#1607;&#1575;&#1740;%201403/&#1711;&#1586;&#1575;&#1585;&#1588;%201401/&#1711;&#1586;&#1575;&#1585;&#1588;%20&#1605;&#1575;&#1604;&#1740;%20&#1587;&#1740;%20&#1608;&#1607;&#1588;&#1578;&#1605;&#1740;&#1606;%20&#1580;&#1588;&#1606;&#1608;&#1575;&#1585;&#1607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یز هزینه ها"/>
      <sheetName val="گزارش نهایی"/>
    </sheetNames>
    <sheetDataSet>
      <sheetData sheetId="0">
        <row r="286">
          <cell r="O286">
            <v>0</v>
          </cell>
          <cell r="AN286">
            <v>0</v>
          </cell>
        </row>
        <row r="291">
          <cell r="G291">
            <v>4640727937</v>
          </cell>
          <cell r="J291">
            <v>475550806</v>
          </cell>
          <cell r="K291">
            <v>953500000</v>
          </cell>
          <cell r="M291">
            <v>4064760000</v>
          </cell>
          <cell r="N291">
            <v>1358600000</v>
          </cell>
          <cell r="P291">
            <v>3049764800</v>
          </cell>
          <cell r="Q291">
            <v>5793666800</v>
          </cell>
          <cell r="R291">
            <v>7443242000</v>
          </cell>
          <cell r="S291">
            <v>1300812380</v>
          </cell>
          <cell r="T291">
            <v>869566000</v>
          </cell>
          <cell r="X291">
            <v>1340000000</v>
          </cell>
          <cell r="Y291">
            <v>6000000000</v>
          </cell>
          <cell r="Z291">
            <v>900000000</v>
          </cell>
          <cell r="AA291">
            <v>430000000</v>
          </cell>
          <cell r="AB291">
            <v>150000000</v>
          </cell>
          <cell r="AC291">
            <v>4860000000</v>
          </cell>
          <cell r="AD291">
            <v>4290000000</v>
          </cell>
          <cell r="AE291">
            <v>410090000</v>
          </cell>
          <cell r="AF291">
            <v>11126971500</v>
          </cell>
          <cell r="AG291">
            <v>360000000</v>
          </cell>
          <cell r="AH291">
            <v>609460000</v>
          </cell>
          <cell r="AI291">
            <v>150000000</v>
          </cell>
          <cell r="AK291">
            <v>1086957000</v>
          </cell>
          <cell r="AL291">
            <v>150000000</v>
          </cell>
          <cell r="AP291">
            <v>80000000</v>
          </cell>
          <cell r="AQ291">
            <v>6308000000</v>
          </cell>
          <cell r="AS291">
            <v>295000000</v>
          </cell>
          <cell r="AT291">
            <v>530830000</v>
          </cell>
          <cell r="AU291">
            <v>1740000000</v>
          </cell>
          <cell r="AW291">
            <v>1848000000</v>
          </cell>
          <cell r="AX291">
            <v>110000000</v>
          </cell>
          <cell r="AY291">
            <v>673914000</v>
          </cell>
          <cell r="AZ291">
            <v>1975677500</v>
          </cell>
          <cell r="BA291">
            <v>1737500000</v>
          </cell>
          <cell r="BB291">
            <v>782609000</v>
          </cell>
          <cell r="BE291">
            <v>170000000</v>
          </cell>
          <cell r="BF291">
            <v>850000000</v>
          </cell>
          <cell r="BG291">
            <v>320000000</v>
          </cell>
          <cell r="BH291">
            <v>170000000</v>
          </cell>
          <cell r="BI291">
            <v>166900000</v>
          </cell>
          <cell r="BJ291">
            <v>1315150000</v>
          </cell>
          <cell r="BK291">
            <v>50000000</v>
          </cell>
          <cell r="BL291">
            <v>200000000</v>
          </cell>
          <cell r="BM291">
            <v>2050000000</v>
          </cell>
          <cell r="BN291">
            <v>2580000000</v>
          </cell>
          <cell r="BO291">
            <v>150000000</v>
          </cell>
          <cell r="BR291">
            <v>960700000</v>
          </cell>
        </row>
        <row r="292">
          <cell r="AJ292">
            <v>1000000000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rightToLeft="1" topLeftCell="A37" zoomScaleNormal="100" workbookViewId="0">
      <selection activeCell="D58" sqref="D58"/>
    </sheetView>
  </sheetViews>
  <sheetFormatPr defaultRowHeight="14.25" x14ac:dyDescent="0.2"/>
  <cols>
    <col min="1" max="1" width="17.625" customWidth="1"/>
    <col min="2" max="2" width="37.875" customWidth="1"/>
    <col min="3" max="3" width="18.375" customWidth="1"/>
    <col min="4" max="4" width="18.5" customWidth="1"/>
    <col min="5" max="5" width="16.25" bestFit="1" customWidth="1"/>
    <col min="6" max="6" width="17" customWidth="1"/>
    <col min="7" max="7" width="16.25" bestFit="1" customWidth="1"/>
    <col min="8" max="8" width="23.875" customWidth="1"/>
    <col min="9" max="9" width="15.125" customWidth="1"/>
    <col min="10" max="10" width="23.375" customWidth="1"/>
  </cols>
  <sheetData>
    <row r="1" spans="1:8" ht="33" customHeight="1" thickBot="1" x14ac:dyDescent="0.25">
      <c r="A1" s="157" t="s">
        <v>476</v>
      </c>
      <c r="B1" s="158"/>
      <c r="C1" s="158"/>
      <c r="D1" s="159"/>
    </row>
    <row r="2" spans="1:8" ht="23.25" thickBot="1" x14ac:dyDescent="0.25">
      <c r="A2" s="1" t="s">
        <v>0</v>
      </c>
      <c r="B2" s="2" t="s">
        <v>1</v>
      </c>
      <c r="C2" s="3" t="s">
        <v>2</v>
      </c>
      <c r="D2" s="48" t="s">
        <v>3</v>
      </c>
    </row>
    <row r="3" spans="1:8" ht="18" customHeight="1" x14ac:dyDescent="0.2">
      <c r="A3" s="161" t="s">
        <v>4</v>
      </c>
      <c r="B3" s="4" t="s">
        <v>5</v>
      </c>
      <c r="C3" s="5">
        <f>'[1]ریز هزینه ها'!X291</f>
        <v>1340000000</v>
      </c>
      <c r="D3" s="163">
        <f>C3+C4+C5+C6+C7+C8+C9</f>
        <v>17970000000</v>
      </c>
      <c r="E3" s="6"/>
      <c r="G3" s="7"/>
      <c r="H3" s="7"/>
    </row>
    <row r="4" spans="1:8" ht="18" customHeight="1" x14ac:dyDescent="0.2">
      <c r="A4" s="162"/>
      <c r="B4" s="8" t="s">
        <v>6</v>
      </c>
      <c r="C4" s="5">
        <f>'[1]ریز هزینه ها'!Y291</f>
        <v>6000000000</v>
      </c>
      <c r="D4" s="163"/>
      <c r="E4" s="6"/>
      <c r="F4" s="6"/>
    </row>
    <row r="5" spans="1:8" ht="18" customHeight="1" x14ac:dyDescent="0.2">
      <c r="A5" s="162"/>
      <c r="B5" s="8" t="s">
        <v>7</v>
      </c>
      <c r="C5" s="5">
        <f>'[1]ریز هزینه ها'!AA291</f>
        <v>430000000</v>
      </c>
      <c r="D5" s="163"/>
      <c r="E5" s="6"/>
      <c r="H5" s="6"/>
    </row>
    <row r="6" spans="1:8" ht="18" customHeight="1" x14ac:dyDescent="0.2">
      <c r="A6" s="162"/>
      <c r="B6" s="8" t="s">
        <v>8</v>
      </c>
      <c r="C6" s="5">
        <f>'[1]ریز هزینه ها'!AB291</f>
        <v>150000000</v>
      </c>
      <c r="D6" s="163"/>
      <c r="E6" s="6"/>
      <c r="H6" s="6"/>
    </row>
    <row r="7" spans="1:8" ht="18" customHeight="1" x14ac:dyDescent="0.2">
      <c r="A7" s="162"/>
      <c r="B7" s="8" t="s">
        <v>9</v>
      </c>
      <c r="C7" s="5">
        <f>'[1]ریز هزینه ها'!AC291</f>
        <v>4860000000</v>
      </c>
      <c r="D7" s="163"/>
      <c r="E7" s="6"/>
    </row>
    <row r="8" spans="1:8" ht="18" customHeight="1" x14ac:dyDescent="0.2">
      <c r="A8" s="162"/>
      <c r="B8" s="8" t="s">
        <v>10</v>
      </c>
      <c r="C8" s="5">
        <f>'[1]ریز هزینه ها'!AD291</f>
        <v>4290000000</v>
      </c>
      <c r="D8" s="163"/>
      <c r="E8" s="6"/>
      <c r="F8" s="6"/>
    </row>
    <row r="9" spans="1:8" ht="18" customHeight="1" thickBot="1" x14ac:dyDescent="0.25">
      <c r="A9" s="162"/>
      <c r="B9" s="9" t="s">
        <v>11</v>
      </c>
      <c r="C9" s="49">
        <f>'[1]ریز هزینه ها'!Z291</f>
        <v>900000000</v>
      </c>
      <c r="D9" s="164"/>
      <c r="E9" s="6"/>
      <c r="F9" s="6"/>
    </row>
    <row r="10" spans="1:8" ht="21" customHeight="1" thickBot="1" x14ac:dyDescent="0.25">
      <c r="A10" s="55" t="s">
        <v>75</v>
      </c>
      <c r="B10" s="51" t="s">
        <v>12</v>
      </c>
      <c r="C10" s="52">
        <v>5100000000</v>
      </c>
      <c r="D10" s="53">
        <v>5100000000</v>
      </c>
      <c r="E10" s="6"/>
      <c r="F10" s="6"/>
    </row>
    <row r="11" spans="1:8" ht="18.75" customHeight="1" x14ac:dyDescent="0.2">
      <c r="A11" s="160" t="s">
        <v>13</v>
      </c>
      <c r="B11" s="11" t="s">
        <v>14</v>
      </c>
      <c r="C11" s="50">
        <f>'[1]ریز هزینه ها'!AF291</f>
        <v>11126971500</v>
      </c>
      <c r="D11" s="143">
        <f>C11+C12+C13+C14</f>
        <v>18631540680</v>
      </c>
      <c r="E11" s="6"/>
      <c r="F11" s="6"/>
    </row>
    <row r="12" spans="1:8" ht="18.75" customHeight="1" x14ac:dyDescent="0.2">
      <c r="A12" s="141"/>
      <c r="B12" s="11" t="s">
        <v>15</v>
      </c>
      <c r="C12" s="5">
        <f>'[1]ریز هزینه ها'!AE291</f>
        <v>410090000</v>
      </c>
      <c r="D12" s="143"/>
      <c r="E12" s="6"/>
      <c r="F12" s="6"/>
    </row>
    <row r="13" spans="1:8" ht="18.75" customHeight="1" x14ac:dyDescent="0.2">
      <c r="A13" s="141"/>
      <c r="B13" s="11" t="s">
        <v>16</v>
      </c>
      <c r="C13" s="5">
        <f>'[1]ریز هزینه ها'!S291</f>
        <v>1300812380</v>
      </c>
      <c r="D13" s="143"/>
      <c r="E13" s="6"/>
      <c r="F13" s="6"/>
    </row>
    <row r="14" spans="1:8" ht="18" customHeight="1" thickBot="1" x14ac:dyDescent="0.25">
      <c r="A14" s="141"/>
      <c r="B14" s="11" t="s">
        <v>17</v>
      </c>
      <c r="C14" s="5">
        <f>'[1]ریز هزینه ها'!Q291</f>
        <v>5793666800</v>
      </c>
      <c r="D14" s="143"/>
      <c r="E14" s="6"/>
      <c r="G14" s="6"/>
    </row>
    <row r="15" spans="1:8" ht="20.25" customHeight="1" x14ac:dyDescent="0.45">
      <c r="A15" s="139" t="s">
        <v>18</v>
      </c>
      <c r="B15" s="12" t="s">
        <v>19</v>
      </c>
      <c r="C15" s="13">
        <f>'[1]ریز هزینه ها'!AK291</f>
        <v>1086957000</v>
      </c>
      <c r="D15" s="142">
        <f>C15+C16+C17+C18+C19+C20+C21</f>
        <v>8694957000</v>
      </c>
      <c r="E15" s="6"/>
    </row>
    <row r="16" spans="1:8" ht="20.25" customHeight="1" x14ac:dyDescent="0.45">
      <c r="A16" s="139"/>
      <c r="B16" s="14" t="s">
        <v>20</v>
      </c>
      <c r="C16" s="13">
        <f>'[1]ریز هزینه ها'!AI291</f>
        <v>150000000</v>
      </c>
      <c r="D16" s="143"/>
      <c r="E16" s="6"/>
      <c r="G16" s="6"/>
    </row>
    <row r="17" spans="1:10" ht="20.25" customHeight="1" x14ac:dyDescent="0.45">
      <c r="A17" s="139"/>
      <c r="B17" s="14" t="s">
        <v>21</v>
      </c>
      <c r="C17" s="54">
        <f>'[1]ریز هزینه ها'!AJ292</f>
        <v>1000000000</v>
      </c>
      <c r="D17" s="143"/>
      <c r="E17" s="6"/>
      <c r="G17" s="6"/>
    </row>
    <row r="18" spans="1:10" ht="20.25" customHeight="1" x14ac:dyDescent="0.45">
      <c r="A18" s="139"/>
      <c r="B18" s="14" t="s">
        <v>22</v>
      </c>
      <c r="C18" s="13">
        <f>'[1]ریز هزینه ها'!AL291</f>
        <v>150000000</v>
      </c>
      <c r="D18" s="143"/>
      <c r="E18" s="6"/>
    </row>
    <row r="19" spans="1:10" ht="20.25" customHeight="1" x14ac:dyDescent="0.45">
      <c r="A19" s="139"/>
      <c r="B19" s="14" t="s">
        <v>23</v>
      </c>
      <c r="C19" s="13">
        <f>'[1]ریز هزینه ها'!AN286</f>
        <v>0</v>
      </c>
      <c r="D19" s="143"/>
      <c r="E19" s="6"/>
    </row>
    <row r="20" spans="1:10" ht="20.25" customHeight="1" x14ac:dyDescent="0.45">
      <c r="A20" s="139"/>
      <c r="B20" s="14" t="s">
        <v>24</v>
      </c>
      <c r="C20" s="13">
        <f>'[1]ریز هزینه ها'!AQ291</f>
        <v>6308000000</v>
      </c>
      <c r="D20" s="143"/>
      <c r="E20" s="6"/>
      <c r="G20" s="7"/>
    </row>
    <row r="21" spans="1:10" ht="33" customHeight="1" thickBot="1" x14ac:dyDescent="0.25">
      <c r="A21" s="139"/>
      <c r="B21" s="15" t="s">
        <v>25</v>
      </c>
      <c r="C21" s="16">
        <f>'[1]ریز هزینه ها'!O286</f>
        <v>0</v>
      </c>
      <c r="D21" s="144"/>
      <c r="E21" s="6"/>
      <c r="F21" s="7"/>
      <c r="G21" s="7"/>
      <c r="J21" s="7"/>
    </row>
    <row r="22" spans="1:10" ht="44.25" customHeight="1" x14ac:dyDescent="0.2">
      <c r="A22" s="145" t="s">
        <v>26</v>
      </c>
      <c r="B22" s="17" t="s">
        <v>27</v>
      </c>
      <c r="C22" s="5">
        <f>'[1]ریز هزینه ها'!AU291</f>
        <v>1740000000</v>
      </c>
      <c r="D22" s="148">
        <f>C22+C23+C24+C25</f>
        <v>5546000000</v>
      </c>
      <c r="E22" s="7"/>
      <c r="F22" s="7"/>
    </row>
    <row r="23" spans="1:10" ht="44.25" customHeight="1" x14ac:dyDescent="0.2">
      <c r="A23" s="145"/>
      <c r="B23" s="18" t="s">
        <v>28</v>
      </c>
      <c r="C23" s="19">
        <f>'[1]ریز هزینه ها'!AW291</f>
        <v>1848000000</v>
      </c>
      <c r="D23" s="149"/>
      <c r="E23" s="7"/>
      <c r="F23" s="7"/>
      <c r="G23" s="6"/>
      <c r="H23" s="6"/>
    </row>
    <row r="24" spans="1:10" ht="24.75" customHeight="1" thickBot="1" x14ac:dyDescent="0.25">
      <c r="A24" s="145"/>
      <c r="B24" s="20" t="s">
        <v>29</v>
      </c>
      <c r="C24" s="19">
        <f>'[1]ریز هزینه ها'!AX291</f>
        <v>110000000</v>
      </c>
      <c r="D24" s="149"/>
      <c r="E24" s="7"/>
      <c r="F24" s="7"/>
      <c r="G24" s="7"/>
      <c r="H24" s="6"/>
    </row>
    <row r="25" spans="1:10" ht="40.5" thickBot="1" x14ac:dyDescent="0.25">
      <c r="A25" s="145"/>
      <c r="B25" s="21" t="s">
        <v>30</v>
      </c>
      <c r="C25" s="19">
        <v>1848000000</v>
      </c>
      <c r="D25" s="150"/>
      <c r="E25" s="7"/>
    </row>
    <row r="26" spans="1:10" ht="57" thickBot="1" x14ac:dyDescent="0.25">
      <c r="A26" s="96" t="s">
        <v>499</v>
      </c>
      <c r="B26" s="22" t="s">
        <v>498</v>
      </c>
      <c r="C26" s="19">
        <v>2950863726</v>
      </c>
      <c r="D26" s="97">
        <f>C26</f>
        <v>2950863726</v>
      </c>
      <c r="E26" s="6"/>
      <c r="G26" s="7"/>
    </row>
    <row r="27" spans="1:10" ht="18.75" x14ac:dyDescent="0.45">
      <c r="A27" s="139" t="s">
        <v>31</v>
      </c>
      <c r="B27" s="10" t="s">
        <v>32</v>
      </c>
      <c r="C27" s="23">
        <f>'[1]ریز هزینه ها'!AS291</f>
        <v>295000000</v>
      </c>
      <c r="D27" s="154">
        <f>C27+C28+C29</f>
        <v>1751523000</v>
      </c>
      <c r="E27" s="7"/>
    </row>
    <row r="28" spans="1:10" ht="18.75" x14ac:dyDescent="0.45">
      <c r="A28" s="139"/>
      <c r="B28" s="24" t="s">
        <v>33</v>
      </c>
      <c r="C28" s="23">
        <f>'[1]ریز هزینه ها'!BB291</f>
        <v>782609000</v>
      </c>
      <c r="D28" s="155"/>
      <c r="E28" s="7"/>
      <c r="G28" s="7"/>
    </row>
    <row r="29" spans="1:10" ht="19.5" thickBot="1" x14ac:dyDescent="0.5">
      <c r="A29" s="139"/>
      <c r="B29" s="25" t="s">
        <v>34</v>
      </c>
      <c r="C29" s="23">
        <f>'[1]ریز هزینه ها'!AY291</f>
        <v>673914000</v>
      </c>
      <c r="D29" s="156"/>
      <c r="E29" s="7"/>
    </row>
    <row r="30" spans="1:10" ht="48.75" thickBot="1" x14ac:dyDescent="0.25">
      <c r="A30" s="26" t="s">
        <v>35</v>
      </c>
      <c r="B30" s="27" t="s">
        <v>36</v>
      </c>
      <c r="C30" s="28">
        <f>'[1]ریز هزینه ها'!AZ291</f>
        <v>1975677500</v>
      </c>
      <c r="D30" s="29">
        <f t="shared" ref="D30" si="0">C30</f>
        <v>1975677500</v>
      </c>
      <c r="E30" s="7"/>
      <c r="G30" s="7"/>
    </row>
    <row r="31" spans="1:10" ht="21.75" customHeight="1" thickBot="1" x14ac:dyDescent="0.5">
      <c r="A31" s="30" t="s">
        <v>37</v>
      </c>
      <c r="B31" s="31" t="s">
        <v>38</v>
      </c>
      <c r="C31" s="19">
        <f>'[1]ریز هزینه ها'!AT291</f>
        <v>530830000</v>
      </c>
      <c r="D31" s="136">
        <f>C31+C32+C33</f>
        <v>2877790000</v>
      </c>
      <c r="E31" s="32"/>
    </row>
    <row r="32" spans="1:10" ht="24.75" thickBot="1" x14ac:dyDescent="0.25">
      <c r="A32" s="30" t="s">
        <v>39</v>
      </c>
      <c r="B32" s="33" t="s">
        <v>504</v>
      </c>
      <c r="C32" s="28">
        <f>'[1]ریز هزینه ها'!BA291</f>
        <v>1737500000</v>
      </c>
      <c r="D32" s="137"/>
      <c r="E32" s="7"/>
    </row>
    <row r="33" spans="1:7" ht="24.75" thickBot="1" x14ac:dyDescent="0.25">
      <c r="A33" s="30" t="s">
        <v>40</v>
      </c>
      <c r="B33" s="33" t="s">
        <v>41</v>
      </c>
      <c r="C33" s="34">
        <f>'[1]ریز هزینه ها'!AH291</f>
        <v>609460000</v>
      </c>
      <c r="D33" s="138"/>
      <c r="E33" s="7"/>
      <c r="F33" s="7"/>
      <c r="G33" s="35"/>
    </row>
    <row r="34" spans="1:7" ht="23.25" customHeight="1" x14ac:dyDescent="0.2">
      <c r="A34" s="134" t="s">
        <v>505</v>
      </c>
      <c r="B34" s="10" t="s">
        <v>42</v>
      </c>
      <c r="C34" s="34">
        <f>'[1]ریز هزینه ها'!AG291+'[1]ریز هزینه ها'!N291</f>
        <v>1718600000</v>
      </c>
      <c r="D34" s="132">
        <f>C34+C35</f>
        <v>5783360000</v>
      </c>
      <c r="E34" s="7"/>
      <c r="F34" s="36"/>
      <c r="G34" s="36"/>
    </row>
    <row r="35" spans="1:7" ht="24.75" customHeight="1" thickBot="1" x14ac:dyDescent="0.25">
      <c r="A35" s="135"/>
      <c r="B35" s="33" t="s">
        <v>43</v>
      </c>
      <c r="C35" s="28">
        <f>'[1]ریز هزینه ها'!M291</f>
        <v>4064760000</v>
      </c>
      <c r="D35" s="133"/>
      <c r="E35" s="7"/>
    </row>
    <row r="36" spans="1:7" ht="22.5" customHeight="1" x14ac:dyDescent="0.2">
      <c r="A36" s="107" t="s">
        <v>44</v>
      </c>
      <c r="B36" s="10" t="s">
        <v>45</v>
      </c>
      <c r="C36" s="19">
        <f>'[1]ریز هزینه ها'!AP291</f>
        <v>80000000</v>
      </c>
      <c r="D36" s="136">
        <f>C36+C37+C38+C39+C40+C41+C42</f>
        <v>6400000000</v>
      </c>
      <c r="E36" s="6"/>
    </row>
    <row r="37" spans="1:7" ht="18.75" x14ac:dyDescent="0.2">
      <c r="A37" s="139" t="s">
        <v>46</v>
      </c>
      <c r="B37" s="38" t="s">
        <v>47</v>
      </c>
      <c r="C37" s="19">
        <f>'[1]ریز هزینه ها'!BG291</f>
        <v>320000000</v>
      </c>
      <c r="D37" s="137"/>
      <c r="E37" s="6"/>
    </row>
    <row r="38" spans="1:7" ht="18.75" customHeight="1" thickBot="1" x14ac:dyDescent="0.5">
      <c r="A38" s="139"/>
      <c r="B38" s="39" t="s">
        <v>48</v>
      </c>
      <c r="C38" s="23">
        <f>'[1]ریز هزینه ها'!BL291</f>
        <v>200000000</v>
      </c>
      <c r="D38" s="137"/>
      <c r="E38" s="6"/>
    </row>
    <row r="39" spans="1:7" ht="18" customHeight="1" x14ac:dyDescent="0.45">
      <c r="A39" s="141" t="s">
        <v>49</v>
      </c>
      <c r="B39" s="10" t="s">
        <v>50</v>
      </c>
      <c r="C39" s="23">
        <f>'[1]ریز هزینه ها'!BO291</f>
        <v>150000000</v>
      </c>
      <c r="D39" s="137"/>
      <c r="E39" s="6"/>
    </row>
    <row r="40" spans="1:7" ht="24" customHeight="1" thickBot="1" x14ac:dyDescent="0.25">
      <c r="A40" s="141"/>
      <c r="B40" s="40" t="s">
        <v>51</v>
      </c>
      <c r="C40" s="19">
        <f>'[1]ریز هزینه ها'!BE291</f>
        <v>170000000</v>
      </c>
      <c r="D40" s="137"/>
      <c r="E40" s="6"/>
    </row>
    <row r="41" spans="1:7" ht="21.75" customHeight="1" x14ac:dyDescent="0.2">
      <c r="A41" s="139" t="s">
        <v>52</v>
      </c>
      <c r="B41" s="41" t="s">
        <v>53</v>
      </c>
      <c r="C41" s="19">
        <f>'[1]ریز هزینه ها'!BF291</f>
        <v>850000000</v>
      </c>
      <c r="D41" s="137"/>
      <c r="E41" s="6"/>
    </row>
    <row r="42" spans="1:7" ht="21.75" customHeight="1" thickBot="1" x14ac:dyDescent="0.5">
      <c r="A42" s="139"/>
      <c r="B42" s="33" t="s">
        <v>54</v>
      </c>
      <c r="C42" s="28">
        <f>'[1]ریز هزینه ها'!BN291+'[1]ریز هزینه ها'!BM291</f>
        <v>4630000000</v>
      </c>
      <c r="D42" s="138"/>
      <c r="E42" s="32"/>
    </row>
    <row r="43" spans="1:7" ht="18.75" x14ac:dyDescent="0.45">
      <c r="A43" s="139" t="s">
        <v>55</v>
      </c>
      <c r="B43" s="42" t="s">
        <v>56</v>
      </c>
      <c r="C43" s="28">
        <f>'[1]ریز هزینه ها'!T291</f>
        <v>869566000</v>
      </c>
      <c r="D43" s="142">
        <f>C43+C44+C45+C46</f>
        <v>3445540000</v>
      </c>
      <c r="E43" s="32"/>
    </row>
    <row r="44" spans="1:7" ht="24" customHeight="1" x14ac:dyDescent="0.45">
      <c r="A44" s="139"/>
      <c r="B44" s="24" t="s">
        <v>57</v>
      </c>
      <c r="C44" s="28">
        <v>1776522000</v>
      </c>
      <c r="D44" s="143"/>
      <c r="E44" s="32"/>
    </row>
    <row r="45" spans="1:7" ht="24" customHeight="1" x14ac:dyDescent="0.45">
      <c r="A45" s="139"/>
      <c r="B45" s="24" t="s">
        <v>58</v>
      </c>
      <c r="C45" s="28">
        <v>499452000</v>
      </c>
      <c r="D45" s="143"/>
      <c r="E45" s="32"/>
    </row>
    <row r="46" spans="1:7" ht="19.5" thickBot="1" x14ac:dyDescent="0.5">
      <c r="A46" s="139"/>
      <c r="B46" s="42" t="s">
        <v>59</v>
      </c>
      <c r="C46" s="28">
        <v>300000000</v>
      </c>
      <c r="D46" s="144"/>
      <c r="E46" s="32"/>
    </row>
    <row r="47" spans="1:7" ht="21" customHeight="1" x14ac:dyDescent="0.45">
      <c r="A47" s="145" t="s">
        <v>60</v>
      </c>
      <c r="B47" s="43" t="s">
        <v>61</v>
      </c>
      <c r="C47" s="19">
        <f>'[1]ریز هزینه ها'!P291</f>
        <v>3049764800</v>
      </c>
      <c r="D47" s="142">
        <f>C47+C48+C49+C50+C51+C52</f>
        <v>18212908184</v>
      </c>
      <c r="E47" s="32"/>
    </row>
    <row r="48" spans="1:7" ht="21" customHeight="1" x14ac:dyDescent="0.45">
      <c r="A48" s="145"/>
      <c r="B48" s="24" t="s">
        <v>62</v>
      </c>
      <c r="C48" s="19">
        <f>'[1]ریز هزینه ها'!G291</f>
        <v>4640727937</v>
      </c>
      <c r="D48" s="143"/>
      <c r="E48" s="32"/>
    </row>
    <row r="49" spans="1:10" ht="21" customHeight="1" x14ac:dyDescent="0.45">
      <c r="A49" s="145"/>
      <c r="B49" s="24" t="s">
        <v>63</v>
      </c>
      <c r="C49" s="19">
        <f>'[1]ریز هزینه ها'!R291</f>
        <v>7443242000</v>
      </c>
      <c r="D49" s="143"/>
      <c r="E49" s="32"/>
    </row>
    <row r="50" spans="1:10" ht="21" customHeight="1" x14ac:dyDescent="0.45">
      <c r="A50" s="145"/>
      <c r="B50" s="24" t="s">
        <v>64</v>
      </c>
      <c r="C50" s="19">
        <f>'[1]ریز هزینه ها'!K291</f>
        <v>953500000</v>
      </c>
      <c r="D50" s="143"/>
      <c r="E50" s="32"/>
      <c r="F50" s="6"/>
      <c r="G50" s="6"/>
    </row>
    <row r="51" spans="1:10" ht="21" customHeight="1" x14ac:dyDescent="0.45">
      <c r="A51" s="145"/>
      <c r="B51" s="39" t="s">
        <v>65</v>
      </c>
      <c r="C51" s="19">
        <f>'[1]ریز هزینه ها'!J291</f>
        <v>475550806</v>
      </c>
      <c r="D51" s="143"/>
      <c r="E51" s="32"/>
    </row>
    <row r="52" spans="1:10" ht="22.5" customHeight="1" thickBot="1" x14ac:dyDescent="0.5">
      <c r="A52" s="145"/>
      <c r="B52" s="37" t="s">
        <v>66</v>
      </c>
      <c r="C52" s="19">
        <v>1650122641</v>
      </c>
      <c r="D52" s="144"/>
      <c r="E52" s="32"/>
    </row>
    <row r="53" spans="1:10" ht="19.5" thickBot="1" x14ac:dyDescent="0.5">
      <c r="A53" s="151" t="s">
        <v>69</v>
      </c>
      <c r="B53" s="125" t="s">
        <v>68</v>
      </c>
      <c r="C53" s="19">
        <f>'[1]ریز هزینه ها'!BR291</f>
        <v>960700000</v>
      </c>
      <c r="D53" s="148">
        <f>C53+C54+C55+C56+C57</f>
        <v>2662750000</v>
      </c>
      <c r="E53" s="32"/>
    </row>
    <row r="54" spans="1:10" ht="22.5" customHeight="1" x14ac:dyDescent="0.45">
      <c r="A54" s="152"/>
      <c r="B54" s="10" t="s">
        <v>70</v>
      </c>
      <c r="C54" s="19">
        <f>'[1]ریز هزینه ها'!BI291</f>
        <v>166900000</v>
      </c>
      <c r="D54" s="149"/>
      <c r="E54" s="32"/>
    </row>
    <row r="55" spans="1:10" ht="22.5" customHeight="1" x14ac:dyDescent="0.45">
      <c r="A55" s="152"/>
      <c r="B55" s="42" t="s">
        <v>71</v>
      </c>
      <c r="C55" s="19">
        <f>'[1]ریز هزینه ها'!BJ291</f>
        <v>1315150000</v>
      </c>
      <c r="D55" s="149"/>
      <c r="E55" s="32"/>
    </row>
    <row r="56" spans="1:10" ht="21" customHeight="1" x14ac:dyDescent="0.45">
      <c r="A56" s="152"/>
      <c r="B56" s="24" t="s">
        <v>72</v>
      </c>
      <c r="C56" s="19">
        <f>'[1]ریز هزینه ها'!BK291</f>
        <v>50000000</v>
      </c>
      <c r="D56" s="149"/>
      <c r="E56" s="32"/>
    </row>
    <row r="57" spans="1:10" ht="21" customHeight="1" thickBot="1" x14ac:dyDescent="0.5">
      <c r="A57" s="153"/>
      <c r="B57" s="33" t="s">
        <v>73</v>
      </c>
      <c r="C57" s="19">
        <f>'[1]ریز هزینه ها'!BH291</f>
        <v>170000000</v>
      </c>
      <c r="D57" s="150"/>
      <c r="E57" s="32"/>
    </row>
    <row r="58" spans="1:10" ht="19.5" thickBot="1" x14ac:dyDescent="0.5">
      <c r="A58" s="146" t="s">
        <v>74</v>
      </c>
      <c r="B58" s="147"/>
      <c r="C58" s="44">
        <f>SUM(C3:C57)</f>
        <v>102002910090</v>
      </c>
      <c r="D58" s="45">
        <f>SUM(D3:D57)</f>
        <v>102002910090</v>
      </c>
      <c r="E58" s="7"/>
      <c r="F58" s="6"/>
      <c r="G58" s="6"/>
      <c r="J58" s="7"/>
    </row>
    <row r="59" spans="1:10" ht="28.5" customHeight="1" x14ac:dyDescent="0.2">
      <c r="B59" s="46"/>
      <c r="C59" s="7"/>
      <c r="F59" s="6"/>
      <c r="J59" s="6"/>
    </row>
    <row r="60" spans="1:10" ht="18.75" x14ac:dyDescent="0.2">
      <c r="A60" s="36"/>
      <c r="B60" s="36"/>
      <c r="C60" s="47"/>
      <c r="D60" s="47"/>
    </row>
    <row r="61" spans="1:10" ht="18.75" x14ac:dyDescent="0.2">
      <c r="A61" s="140"/>
      <c r="B61" s="140"/>
      <c r="C61" s="47"/>
      <c r="D61" s="7"/>
    </row>
    <row r="63" spans="1:10" ht="18" x14ac:dyDescent="0.2">
      <c r="C63" s="7"/>
    </row>
    <row r="64" spans="1:10" x14ac:dyDescent="0.2">
      <c r="C64" s="6"/>
    </row>
    <row r="66" spans="3:3" x14ac:dyDescent="0.2">
      <c r="C66" s="6"/>
    </row>
  </sheetData>
  <mergeCells count="26">
    <mergeCell ref="A22:A25"/>
    <mergeCell ref="D22:D25"/>
    <mergeCell ref="A27:A29"/>
    <mergeCell ref="D27:D29"/>
    <mergeCell ref="A1:D1"/>
    <mergeCell ref="A11:A14"/>
    <mergeCell ref="D11:D14"/>
    <mergeCell ref="A15:A21"/>
    <mergeCell ref="D15:D21"/>
    <mergeCell ref="A3:A9"/>
    <mergeCell ref="D3:D9"/>
    <mergeCell ref="D34:D35"/>
    <mergeCell ref="A34:A35"/>
    <mergeCell ref="D31:D33"/>
    <mergeCell ref="A37:A38"/>
    <mergeCell ref="A61:B61"/>
    <mergeCell ref="A39:A40"/>
    <mergeCell ref="A41:A42"/>
    <mergeCell ref="A43:A46"/>
    <mergeCell ref="D43:D46"/>
    <mergeCell ref="A47:A52"/>
    <mergeCell ref="D47:D52"/>
    <mergeCell ref="A58:B58"/>
    <mergeCell ref="D53:D57"/>
    <mergeCell ref="A53:A57"/>
    <mergeCell ref="D36:D42"/>
  </mergeCells>
  <printOptions horizontalCentered="1"/>
  <pageMargins left="0" right="0" top="0" bottom="0" header="0" footer="0"/>
  <pageSetup paperSize="9" orientation="portrait" r:id="rId1"/>
  <rowBreaks count="1" manualBreakCount="1">
    <brk id="33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5"/>
  <sheetViews>
    <sheetView rightToLeft="1" workbookViewId="0">
      <selection activeCell="C13" sqref="C13:C14"/>
    </sheetView>
  </sheetViews>
  <sheetFormatPr defaultColWidth="9.125" defaultRowHeight="15" x14ac:dyDescent="0.2"/>
  <cols>
    <col min="1" max="1" width="9.125" style="64"/>
    <col min="2" max="2" width="15.625" style="64" customWidth="1"/>
    <col min="3" max="3" width="11.25" style="78" customWidth="1"/>
    <col min="4" max="4" width="41.875" style="79" customWidth="1"/>
    <col min="5" max="5" width="9.125" style="64" hidden="1" customWidth="1"/>
    <col min="6" max="6" width="0.125" style="64" hidden="1" customWidth="1"/>
    <col min="7" max="15" width="9.125" style="64" hidden="1" customWidth="1"/>
    <col min="16" max="16" width="0.75" style="64" hidden="1" customWidth="1"/>
    <col min="17" max="17" width="9.125" style="64" hidden="1" customWidth="1"/>
    <col min="18" max="18" width="8.75" style="64" hidden="1" customWidth="1"/>
    <col min="19" max="29" width="9.125" style="64" hidden="1" customWidth="1"/>
    <col min="30" max="30" width="1" style="64" hidden="1" customWidth="1"/>
    <col min="31" max="33" width="9.125" style="64" hidden="1" customWidth="1"/>
    <col min="34" max="68" width="9.125" style="64"/>
    <col min="69" max="69" width="2.875" style="64" customWidth="1"/>
    <col min="70" max="99" width="9.125" style="64" hidden="1" customWidth="1"/>
    <col min="100" max="100" width="3.25" style="64" hidden="1" customWidth="1"/>
    <col min="101" max="122" width="9.125" style="64" hidden="1" customWidth="1"/>
    <col min="123" max="123" width="0.75" style="64" hidden="1" customWidth="1"/>
    <col min="124" max="145" width="9.125" style="64" hidden="1" customWidth="1"/>
    <col min="146" max="146" width="0.75" style="64" hidden="1" customWidth="1"/>
    <col min="147" max="167" width="9.125" style="64" hidden="1" customWidth="1"/>
    <col min="168" max="168" width="0.375" style="64" hidden="1" customWidth="1"/>
    <col min="169" max="179" width="9.125" style="64" hidden="1" customWidth="1"/>
    <col min="180" max="180" width="0.75" style="64" hidden="1" customWidth="1"/>
    <col min="181" max="189" width="9.125" style="64" hidden="1" customWidth="1"/>
    <col min="190" max="190" width="0.75" style="64" hidden="1" customWidth="1"/>
    <col min="191" max="199" width="9.125" style="64" hidden="1" customWidth="1"/>
    <col min="200" max="200" width="0.375" style="64" hidden="1" customWidth="1"/>
    <col min="201" max="219" width="9.125" style="64" hidden="1" customWidth="1"/>
    <col min="220" max="220" width="0.375" style="64" hidden="1" customWidth="1"/>
    <col min="221" max="224" width="9.125" style="64" hidden="1" customWidth="1"/>
    <col min="225" max="16384" width="9.125" style="64"/>
  </cols>
  <sheetData>
    <row r="1" spans="1:4" ht="37.5" customHeight="1" x14ac:dyDescent="0.2">
      <c r="A1" s="178" t="s">
        <v>485</v>
      </c>
      <c r="B1" s="178"/>
      <c r="C1" s="178"/>
      <c r="D1" s="178"/>
    </row>
    <row r="2" spans="1:4" x14ac:dyDescent="0.2">
      <c r="A2" s="89">
        <v>1</v>
      </c>
      <c r="B2" s="63" t="s">
        <v>422</v>
      </c>
      <c r="C2" s="62">
        <v>530830000</v>
      </c>
      <c r="D2" s="63" t="s">
        <v>503</v>
      </c>
    </row>
    <row r="3" spans="1:4" x14ac:dyDescent="0.2">
      <c r="A3" s="89">
        <v>2</v>
      </c>
      <c r="B3" s="89" t="s">
        <v>423</v>
      </c>
      <c r="C3" s="62">
        <v>1737500000</v>
      </c>
      <c r="D3" s="63" t="s">
        <v>424</v>
      </c>
    </row>
    <row r="4" spans="1:4" x14ac:dyDescent="0.2">
      <c r="A4" s="89">
        <v>3</v>
      </c>
      <c r="B4" s="89" t="s">
        <v>366</v>
      </c>
      <c r="C4" s="62">
        <v>609460000</v>
      </c>
      <c r="D4" s="63" t="s">
        <v>367</v>
      </c>
    </row>
    <row r="5" spans="1:4" ht="21.75" customHeight="1" x14ac:dyDescent="0.2">
      <c r="A5" s="178" t="s">
        <v>348</v>
      </c>
      <c r="B5" s="178"/>
      <c r="C5" s="62">
        <f>SUM(C2:C4)</f>
        <v>2877790000</v>
      </c>
      <c r="D5" s="63"/>
    </row>
  </sheetData>
  <mergeCells count="2">
    <mergeCell ref="A1:D1"/>
    <mergeCell ref="A5:B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9"/>
  <sheetViews>
    <sheetView rightToLeft="1" workbookViewId="0">
      <selection activeCell="D9" sqref="D9"/>
    </sheetView>
  </sheetViews>
  <sheetFormatPr defaultColWidth="9.125" defaultRowHeight="15" x14ac:dyDescent="0.2"/>
  <cols>
    <col min="1" max="1" width="9.125" style="64"/>
    <col min="2" max="2" width="15.125" style="64" customWidth="1"/>
    <col min="3" max="3" width="11.25" style="78" customWidth="1"/>
    <col min="4" max="4" width="41.875" style="79" customWidth="1"/>
    <col min="5" max="5" width="9.125" style="64" hidden="1" customWidth="1"/>
    <col min="6" max="6" width="0.125" style="64" hidden="1" customWidth="1"/>
    <col min="7" max="15" width="9.125" style="64" hidden="1" customWidth="1"/>
    <col min="16" max="16" width="0.75" style="64" hidden="1" customWidth="1"/>
    <col min="17" max="17" width="9.125" style="64" hidden="1" customWidth="1"/>
    <col min="18" max="18" width="8.75" style="64" hidden="1" customWidth="1"/>
    <col min="19" max="29" width="9.125" style="64" hidden="1" customWidth="1"/>
    <col min="30" max="30" width="1" style="64" hidden="1" customWidth="1"/>
    <col min="31" max="33" width="9.125" style="64" hidden="1" customWidth="1"/>
    <col min="34" max="68" width="9.125" style="64"/>
    <col min="69" max="69" width="2.875" style="64" customWidth="1"/>
    <col min="70" max="99" width="9.125" style="64" hidden="1" customWidth="1"/>
    <col min="100" max="100" width="3.25" style="64" hidden="1" customWidth="1"/>
    <col min="101" max="122" width="9.125" style="64" hidden="1" customWidth="1"/>
    <col min="123" max="123" width="0.75" style="64" hidden="1" customWidth="1"/>
    <col min="124" max="145" width="9.125" style="64" hidden="1" customWidth="1"/>
    <col min="146" max="146" width="0.75" style="64" hidden="1" customWidth="1"/>
    <col min="147" max="167" width="9.125" style="64" hidden="1" customWidth="1"/>
    <col min="168" max="168" width="0.375" style="64" hidden="1" customWidth="1"/>
    <col min="169" max="179" width="9.125" style="64" hidden="1" customWidth="1"/>
    <col min="180" max="180" width="0.75" style="64" hidden="1" customWidth="1"/>
    <col min="181" max="189" width="9.125" style="64" hidden="1" customWidth="1"/>
    <col min="190" max="190" width="0.75" style="64" hidden="1" customWidth="1"/>
    <col min="191" max="199" width="9.125" style="64" hidden="1" customWidth="1"/>
    <col min="200" max="200" width="0.375" style="64" hidden="1" customWidth="1"/>
    <col min="201" max="219" width="9.125" style="64" hidden="1" customWidth="1"/>
    <col min="220" max="220" width="0.375" style="64" hidden="1" customWidth="1"/>
    <col min="221" max="224" width="9.125" style="64" hidden="1" customWidth="1"/>
    <col min="225" max="16384" width="9.125" style="64"/>
  </cols>
  <sheetData>
    <row r="1" spans="1:5" ht="27" customHeight="1" x14ac:dyDescent="0.2">
      <c r="A1" s="181" t="s">
        <v>486</v>
      </c>
      <c r="B1" s="181"/>
      <c r="C1" s="181"/>
      <c r="D1" s="181"/>
    </row>
    <row r="2" spans="1:5" ht="27" customHeight="1" x14ac:dyDescent="0.2">
      <c r="A2" s="101" t="s">
        <v>180</v>
      </c>
      <c r="B2" s="101" t="s">
        <v>181</v>
      </c>
      <c r="C2" s="62" t="s">
        <v>182</v>
      </c>
      <c r="D2" s="62" t="s">
        <v>78</v>
      </c>
      <c r="E2" s="92" t="s">
        <v>184</v>
      </c>
    </row>
    <row r="3" spans="1:5" ht="30" customHeight="1" x14ac:dyDescent="0.2">
      <c r="A3" s="101">
        <v>1</v>
      </c>
      <c r="B3" s="101" t="s">
        <v>463</v>
      </c>
      <c r="C3" s="62">
        <v>1718600000</v>
      </c>
      <c r="D3" s="63" t="s">
        <v>464</v>
      </c>
    </row>
    <row r="4" spans="1:5" ht="30" customHeight="1" x14ac:dyDescent="0.2">
      <c r="A4" s="101">
        <v>2</v>
      </c>
      <c r="B4" s="63" t="s">
        <v>418</v>
      </c>
      <c r="C4" s="62">
        <v>1798500000</v>
      </c>
      <c r="D4" s="63" t="s">
        <v>419</v>
      </c>
    </row>
    <row r="5" spans="1:5" ht="30" customHeight="1" x14ac:dyDescent="0.2">
      <c r="A5" s="101">
        <v>3</v>
      </c>
      <c r="B5" s="63" t="s">
        <v>420</v>
      </c>
      <c r="C5" s="62">
        <v>1686260000</v>
      </c>
      <c r="D5" s="63" t="s">
        <v>421</v>
      </c>
    </row>
    <row r="6" spans="1:5" ht="30" customHeight="1" x14ac:dyDescent="0.2">
      <c r="A6" s="101">
        <v>4</v>
      </c>
      <c r="B6" s="63" t="s">
        <v>463</v>
      </c>
      <c r="C6" s="62">
        <v>300000000</v>
      </c>
      <c r="D6" s="63" t="s">
        <v>465</v>
      </c>
    </row>
    <row r="7" spans="1:5" ht="30" customHeight="1" x14ac:dyDescent="0.2">
      <c r="A7" s="101">
        <v>5</v>
      </c>
      <c r="B7" s="63" t="s">
        <v>466</v>
      </c>
      <c r="C7" s="62">
        <v>180000000</v>
      </c>
      <c r="D7" s="91" t="s">
        <v>465</v>
      </c>
    </row>
    <row r="8" spans="1:5" ht="30" customHeight="1" x14ac:dyDescent="0.2">
      <c r="A8" s="101">
        <v>6</v>
      </c>
      <c r="B8" s="63" t="s">
        <v>447</v>
      </c>
      <c r="C8" s="62">
        <v>100000000</v>
      </c>
      <c r="D8" s="63" t="s">
        <v>448</v>
      </c>
    </row>
    <row r="9" spans="1:5" ht="32.25" customHeight="1" x14ac:dyDescent="0.2">
      <c r="A9" s="178" t="s">
        <v>348</v>
      </c>
      <c r="B9" s="178"/>
      <c r="C9" s="62">
        <f>SUM(C3:C8)</f>
        <v>5783360000</v>
      </c>
      <c r="D9" s="63"/>
    </row>
  </sheetData>
  <mergeCells count="2">
    <mergeCell ref="A1:D1"/>
    <mergeCell ref="A9:B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57"/>
  <sheetViews>
    <sheetView rightToLeft="1" workbookViewId="0">
      <selection activeCell="C57" sqref="C57"/>
    </sheetView>
  </sheetViews>
  <sheetFormatPr defaultColWidth="9.125" defaultRowHeight="15" x14ac:dyDescent="0.2"/>
  <cols>
    <col min="1" max="1" width="9.125" style="64"/>
    <col min="2" max="2" width="15.125" style="64" customWidth="1"/>
    <col min="3" max="3" width="18.5" style="78" customWidth="1"/>
    <col min="4" max="4" width="32" style="79" customWidth="1"/>
    <col min="5" max="5" width="9.125" style="64" hidden="1" customWidth="1"/>
    <col min="6" max="6" width="0.125" style="64" hidden="1" customWidth="1"/>
    <col min="7" max="15" width="9.125" style="64" hidden="1" customWidth="1"/>
    <col min="16" max="16" width="0.75" style="64" hidden="1" customWidth="1"/>
    <col min="17" max="17" width="9.125" style="64" hidden="1" customWidth="1"/>
    <col min="18" max="18" width="8.75" style="64" hidden="1" customWidth="1"/>
    <col min="19" max="29" width="9.125" style="64" hidden="1" customWidth="1"/>
    <col min="30" max="30" width="1" style="64" hidden="1" customWidth="1"/>
    <col min="31" max="33" width="9.125" style="64" hidden="1" customWidth="1"/>
    <col min="34" max="68" width="9.125" style="64"/>
    <col min="69" max="69" width="2.875" style="64" customWidth="1"/>
    <col min="70" max="99" width="9.125" style="64" hidden="1" customWidth="1"/>
    <col min="100" max="100" width="3.25" style="64" hidden="1" customWidth="1"/>
    <col min="101" max="122" width="9.125" style="64" hidden="1" customWidth="1"/>
    <col min="123" max="123" width="0.75" style="64" hidden="1" customWidth="1"/>
    <col min="124" max="145" width="9.125" style="64" hidden="1" customWidth="1"/>
    <col min="146" max="146" width="0.75" style="64" hidden="1" customWidth="1"/>
    <col min="147" max="167" width="9.125" style="64" hidden="1" customWidth="1"/>
    <col min="168" max="168" width="0.375" style="64" hidden="1" customWidth="1"/>
    <col min="169" max="179" width="9.125" style="64" hidden="1" customWidth="1"/>
    <col min="180" max="180" width="0.75" style="64" hidden="1" customWidth="1"/>
    <col min="181" max="189" width="9.125" style="64" hidden="1" customWidth="1"/>
    <col min="190" max="190" width="0.75" style="64" hidden="1" customWidth="1"/>
    <col min="191" max="199" width="9.125" style="64" hidden="1" customWidth="1"/>
    <col min="200" max="200" width="0.375" style="64" hidden="1" customWidth="1"/>
    <col min="201" max="219" width="9.125" style="64" hidden="1" customWidth="1"/>
    <col min="220" max="220" width="0.375" style="64" hidden="1" customWidth="1"/>
    <col min="221" max="224" width="9.125" style="64" hidden="1" customWidth="1"/>
    <col min="225" max="16384" width="9.125" style="64"/>
  </cols>
  <sheetData>
    <row r="1" spans="1:5" ht="28.5" customHeight="1" x14ac:dyDescent="0.2">
      <c r="A1" s="178" t="s">
        <v>487</v>
      </c>
      <c r="B1" s="178"/>
      <c r="C1" s="178"/>
      <c r="D1" s="178"/>
    </row>
    <row r="2" spans="1:5" ht="20.25" customHeight="1" x14ac:dyDescent="0.2">
      <c r="A2" s="101" t="s">
        <v>180</v>
      </c>
      <c r="B2" s="101" t="s">
        <v>181</v>
      </c>
      <c r="C2" s="62" t="s">
        <v>182</v>
      </c>
      <c r="D2" s="62" t="s">
        <v>183</v>
      </c>
      <c r="E2" s="92" t="s">
        <v>184</v>
      </c>
    </row>
    <row r="3" spans="1:5" x14ac:dyDescent="0.2">
      <c r="A3" s="101">
        <v>1</v>
      </c>
      <c r="B3" s="101" t="s">
        <v>113</v>
      </c>
      <c r="C3" s="62">
        <v>200000000</v>
      </c>
      <c r="D3" s="63" t="s">
        <v>369</v>
      </c>
    </row>
    <row r="4" spans="1:5" x14ac:dyDescent="0.2">
      <c r="A4" s="101">
        <v>2</v>
      </c>
      <c r="B4" s="101" t="s">
        <v>370</v>
      </c>
      <c r="C4" s="62">
        <v>200000000</v>
      </c>
      <c r="D4" s="63" t="s">
        <v>371</v>
      </c>
    </row>
    <row r="5" spans="1:5" x14ac:dyDescent="0.2">
      <c r="A5" s="101">
        <v>3</v>
      </c>
      <c r="B5" s="101" t="s">
        <v>372</v>
      </c>
      <c r="C5" s="62">
        <v>200000000</v>
      </c>
      <c r="D5" s="63" t="s">
        <v>373</v>
      </c>
    </row>
    <row r="6" spans="1:5" x14ac:dyDescent="0.2">
      <c r="A6" s="101">
        <v>4</v>
      </c>
      <c r="B6" s="101" t="s">
        <v>94</v>
      </c>
      <c r="C6" s="62">
        <v>200000000</v>
      </c>
      <c r="D6" s="63" t="s">
        <v>374</v>
      </c>
    </row>
    <row r="7" spans="1:5" x14ac:dyDescent="0.2">
      <c r="A7" s="101">
        <v>5</v>
      </c>
      <c r="B7" s="101" t="s">
        <v>375</v>
      </c>
      <c r="C7" s="62">
        <v>450000000</v>
      </c>
      <c r="D7" s="63" t="s">
        <v>376</v>
      </c>
    </row>
    <row r="8" spans="1:5" x14ac:dyDescent="0.2">
      <c r="A8" s="101">
        <v>6</v>
      </c>
      <c r="B8" s="101" t="s">
        <v>377</v>
      </c>
      <c r="C8" s="62">
        <v>200000000</v>
      </c>
      <c r="D8" s="63" t="s">
        <v>376</v>
      </c>
    </row>
    <row r="9" spans="1:5" x14ac:dyDescent="0.2">
      <c r="A9" s="101">
        <v>7</v>
      </c>
      <c r="B9" s="101" t="s">
        <v>378</v>
      </c>
      <c r="C9" s="62">
        <v>450000000</v>
      </c>
      <c r="D9" s="63" t="s">
        <v>379</v>
      </c>
    </row>
    <row r="10" spans="1:5" x14ac:dyDescent="0.2">
      <c r="A10" s="101">
        <v>8</v>
      </c>
      <c r="B10" s="101" t="s">
        <v>378</v>
      </c>
      <c r="C10" s="62">
        <v>450000000</v>
      </c>
      <c r="D10" s="63" t="s">
        <v>380</v>
      </c>
    </row>
    <row r="11" spans="1:5" x14ac:dyDescent="0.2">
      <c r="A11" s="101">
        <v>9</v>
      </c>
      <c r="B11" s="101" t="s">
        <v>381</v>
      </c>
      <c r="C11" s="62">
        <v>450000000</v>
      </c>
      <c r="D11" s="63" t="s">
        <v>382</v>
      </c>
    </row>
    <row r="12" spans="1:5" x14ac:dyDescent="0.2">
      <c r="A12" s="101">
        <v>10</v>
      </c>
      <c r="B12" s="101" t="s">
        <v>383</v>
      </c>
      <c r="C12" s="62">
        <v>450000000</v>
      </c>
      <c r="D12" s="63" t="s">
        <v>384</v>
      </c>
    </row>
    <row r="13" spans="1:5" x14ac:dyDescent="0.2">
      <c r="A13" s="101">
        <v>11</v>
      </c>
      <c r="B13" s="101" t="s">
        <v>385</v>
      </c>
      <c r="C13" s="62">
        <v>30000000</v>
      </c>
      <c r="D13" s="63" t="s">
        <v>386</v>
      </c>
    </row>
    <row r="14" spans="1:5" x14ac:dyDescent="0.2">
      <c r="A14" s="101">
        <v>12</v>
      </c>
      <c r="B14" s="101" t="s">
        <v>387</v>
      </c>
      <c r="C14" s="62">
        <v>20000000</v>
      </c>
      <c r="D14" s="63" t="s">
        <v>388</v>
      </c>
    </row>
    <row r="15" spans="1:5" x14ac:dyDescent="0.2">
      <c r="A15" s="101">
        <v>13</v>
      </c>
      <c r="B15" s="101" t="s">
        <v>389</v>
      </c>
      <c r="C15" s="62">
        <v>30000000</v>
      </c>
      <c r="D15" s="63" t="s">
        <v>390</v>
      </c>
    </row>
    <row r="16" spans="1:5" x14ac:dyDescent="0.2">
      <c r="A16" s="101">
        <v>14</v>
      </c>
      <c r="B16" s="101" t="s">
        <v>391</v>
      </c>
      <c r="C16" s="62">
        <v>30000000</v>
      </c>
      <c r="D16" s="63" t="s">
        <v>392</v>
      </c>
    </row>
    <row r="17" spans="1:4" x14ac:dyDescent="0.2">
      <c r="A17" s="101">
        <v>15</v>
      </c>
      <c r="B17" s="101" t="s">
        <v>393</v>
      </c>
      <c r="C17" s="62">
        <v>20000000</v>
      </c>
      <c r="D17" s="63" t="s">
        <v>394</v>
      </c>
    </row>
    <row r="18" spans="1:4" x14ac:dyDescent="0.2">
      <c r="A18" s="101">
        <v>16</v>
      </c>
      <c r="B18" s="101" t="s">
        <v>395</v>
      </c>
      <c r="C18" s="62">
        <v>20000000</v>
      </c>
      <c r="D18" s="63" t="s">
        <v>396</v>
      </c>
    </row>
    <row r="19" spans="1:4" x14ac:dyDescent="0.2">
      <c r="A19" s="101">
        <v>17</v>
      </c>
      <c r="B19" s="101" t="s">
        <v>397</v>
      </c>
      <c r="C19" s="62">
        <v>50000000</v>
      </c>
      <c r="D19" s="63" t="s">
        <v>398</v>
      </c>
    </row>
    <row r="20" spans="1:4" x14ac:dyDescent="0.2">
      <c r="A20" s="101">
        <v>18</v>
      </c>
      <c r="B20" s="101" t="s">
        <v>399</v>
      </c>
      <c r="C20" s="62">
        <v>30000000</v>
      </c>
      <c r="D20" s="63" t="s">
        <v>400</v>
      </c>
    </row>
    <row r="21" spans="1:4" x14ac:dyDescent="0.2">
      <c r="A21" s="101">
        <v>19</v>
      </c>
      <c r="B21" s="101" t="s">
        <v>401</v>
      </c>
      <c r="C21" s="62">
        <v>30000000</v>
      </c>
      <c r="D21" s="63" t="s">
        <v>400</v>
      </c>
    </row>
    <row r="22" spans="1:4" x14ac:dyDescent="0.2">
      <c r="A22" s="101">
        <v>20</v>
      </c>
      <c r="B22" s="101" t="s">
        <v>402</v>
      </c>
      <c r="C22" s="62">
        <v>30000000</v>
      </c>
      <c r="D22" s="63" t="s">
        <v>400</v>
      </c>
    </row>
    <row r="23" spans="1:4" x14ac:dyDescent="0.2">
      <c r="A23" s="101">
        <v>21</v>
      </c>
      <c r="B23" s="101" t="s">
        <v>403</v>
      </c>
      <c r="C23" s="62">
        <v>30000000</v>
      </c>
      <c r="D23" s="63" t="s">
        <v>400</v>
      </c>
    </row>
    <row r="24" spans="1:4" x14ac:dyDescent="0.2">
      <c r="A24" s="101">
        <v>22</v>
      </c>
      <c r="B24" s="101" t="s">
        <v>404</v>
      </c>
      <c r="C24" s="62">
        <v>30000000</v>
      </c>
      <c r="D24" s="63" t="s">
        <v>400</v>
      </c>
    </row>
    <row r="25" spans="1:4" x14ac:dyDescent="0.2">
      <c r="A25" s="101">
        <v>23</v>
      </c>
      <c r="B25" s="101" t="s">
        <v>405</v>
      </c>
      <c r="C25" s="62">
        <v>30000000</v>
      </c>
      <c r="D25" s="63" t="s">
        <v>406</v>
      </c>
    </row>
    <row r="26" spans="1:4" x14ac:dyDescent="0.2">
      <c r="A26" s="101">
        <v>24</v>
      </c>
      <c r="B26" s="101" t="s">
        <v>407</v>
      </c>
      <c r="C26" s="62">
        <v>500000000</v>
      </c>
      <c r="D26" s="63" t="s">
        <v>408</v>
      </c>
    </row>
    <row r="27" spans="1:4" x14ac:dyDescent="0.2">
      <c r="A27" s="101">
        <v>25</v>
      </c>
      <c r="B27" s="101" t="s">
        <v>409</v>
      </c>
      <c r="C27" s="62">
        <v>500000000</v>
      </c>
      <c r="D27" s="63" t="s">
        <v>408</v>
      </c>
    </row>
    <row r="28" spans="1:4" x14ac:dyDescent="0.2">
      <c r="A28" s="101">
        <v>26</v>
      </c>
      <c r="B28" s="101" t="s">
        <v>368</v>
      </c>
      <c r="C28" s="62">
        <v>50000000</v>
      </c>
      <c r="D28" s="63" t="s">
        <v>408</v>
      </c>
    </row>
    <row r="29" spans="1:4" x14ac:dyDescent="0.2">
      <c r="A29" s="101">
        <v>27</v>
      </c>
      <c r="B29" s="101" t="s">
        <v>87</v>
      </c>
      <c r="C29" s="62">
        <v>150000000</v>
      </c>
      <c r="D29" s="63" t="s">
        <v>410</v>
      </c>
    </row>
    <row r="30" spans="1:4" x14ac:dyDescent="0.2">
      <c r="A30" s="101">
        <v>28</v>
      </c>
      <c r="B30" s="101" t="s">
        <v>411</v>
      </c>
      <c r="C30" s="62">
        <v>140000000</v>
      </c>
      <c r="D30" s="63" t="s">
        <v>410</v>
      </c>
    </row>
    <row r="31" spans="1:4" x14ac:dyDescent="0.2">
      <c r="A31" s="101">
        <v>29</v>
      </c>
      <c r="B31" s="101" t="s">
        <v>412</v>
      </c>
      <c r="C31" s="62">
        <v>150000000</v>
      </c>
      <c r="D31" s="63" t="s">
        <v>410</v>
      </c>
    </row>
    <row r="32" spans="1:4" x14ac:dyDescent="0.2">
      <c r="A32" s="101">
        <v>30</v>
      </c>
      <c r="B32" s="101" t="s">
        <v>413</v>
      </c>
      <c r="C32" s="62">
        <v>150000000</v>
      </c>
      <c r="D32" s="63" t="s">
        <v>410</v>
      </c>
    </row>
    <row r="33" spans="1:4" x14ac:dyDescent="0.2">
      <c r="A33" s="101">
        <v>31</v>
      </c>
      <c r="B33" s="101" t="s">
        <v>414</v>
      </c>
      <c r="C33" s="62">
        <v>150000000</v>
      </c>
      <c r="D33" s="63" t="s">
        <v>410</v>
      </c>
    </row>
    <row r="34" spans="1:4" x14ac:dyDescent="0.2">
      <c r="A34" s="101">
        <v>32</v>
      </c>
      <c r="B34" s="101" t="s">
        <v>415</v>
      </c>
      <c r="C34" s="62">
        <v>50000000</v>
      </c>
      <c r="D34" s="63" t="s">
        <v>416</v>
      </c>
    </row>
    <row r="35" spans="1:4" x14ac:dyDescent="0.2">
      <c r="A35" s="101">
        <v>33</v>
      </c>
      <c r="B35" s="101" t="s">
        <v>417</v>
      </c>
      <c r="C35" s="62">
        <v>50000000</v>
      </c>
      <c r="D35" s="63" t="s">
        <v>416</v>
      </c>
    </row>
    <row r="36" spans="1:4" x14ac:dyDescent="0.2">
      <c r="A36" s="101">
        <v>34</v>
      </c>
      <c r="B36" s="101" t="s">
        <v>425</v>
      </c>
      <c r="C36" s="62">
        <v>30000000</v>
      </c>
      <c r="D36" s="63" t="s">
        <v>426</v>
      </c>
    </row>
    <row r="37" spans="1:4" x14ac:dyDescent="0.2">
      <c r="A37" s="101">
        <v>35</v>
      </c>
      <c r="B37" s="101" t="s">
        <v>427</v>
      </c>
      <c r="C37" s="62">
        <v>30000000</v>
      </c>
      <c r="D37" s="63" t="s">
        <v>426</v>
      </c>
    </row>
    <row r="38" spans="1:4" x14ac:dyDescent="0.2">
      <c r="A38" s="101">
        <v>36</v>
      </c>
      <c r="B38" s="101" t="s">
        <v>428</v>
      </c>
      <c r="C38" s="62">
        <v>30000000</v>
      </c>
      <c r="D38" s="63" t="s">
        <v>429</v>
      </c>
    </row>
    <row r="39" spans="1:4" x14ac:dyDescent="0.2">
      <c r="A39" s="101">
        <v>37</v>
      </c>
      <c r="B39" s="101" t="s">
        <v>430</v>
      </c>
      <c r="C39" s="62">
        <v>30000000</v>
      </c>
      <c r="D39" s="63" t="s">
        <v>426</v>
      </c>
    </row>
    <row r="40" spans="1:4" x14ac:dyDescent="0.2">
      <c r="A40" s="101">
        <v>38</v>
      </c>
      <c r="B40" s="101" t="s">
        <v>431</v>
      </c>
      <c r="C40" s="62">
        <v>30000000</v>
      </c>
      <c r="D40" s="63" t="s">
        <v>426</v>
      </c>
    </row>
    <row r="41" spans="1:4" x14ac:dyDescent="0.2">
      <c r="A41" s="101">
        <v>39</v>
      </c>
      <c r="B41" s="87" t="s">
        <v>432</v>
      </c>
      <c r="C41" s="62">
        <v>30000000</v>
      </c>
      <c r="D41" s="63" t="s">
        <v>426</v>
      </c>
    </row>
    <row r="42" spans="1:4" x14ac:dyDescent="0.2">
      <c r="A42" s="101">
        <v>40</v>
      </c>
      <c r="B42" s="87" t="s">
        <v>433</v>
      </c>
      <c r="C42" s="62">
        <v>50000000</v>
      </c>
      <c r="D42" s="63" t="s">
        <v>434</v>
      </c>
    </row>
    <row r="43" spans="1:4" x14ac:dyDescent="0.2">
      <c r="A43" s="101">
        <v>41</v>
      </c>
      <c r="B43" s="101" t="s">
        <v>435</v>
      </c>
      <c r="C43" s="62">
        <v>50000000</v>
      </c>
      <c r="D43" s="63" t="s">
        <v>436</v>
      </c>
    </row>
    <row r="44" spans="1:4" x14ac:dyDescent="0.2">
      <c r="A44" s="101">
        <v>42</v>
      </c>
      <c r="B44" s="101" t="s">
        <v>437</v>
      </c>
      <c r="C44" s="62">
        <v>30000000</v>
      </c>
      <c r="D44" s="63" t="s">
        <v>438</v>
      </c>
    </row>
    <row r="45" spans="1:4" x14ac:dyDescent="0.2">
      <c r="A45" s="101">
        <v>43</v>
      </c>
      <c r="B45" s="62" t="s">
        <v>439</v>
      </c>
      <c r="C45" s="62">
        <v>30000000</v>
      </c>
      <c r="D45" s="63" t="s">
        <v>438</v>
      </c>
    </row>
    <row r="46" spans="1:4" x14ac:dyDescent="0.2">
      <c r="A46" s="101">
        <v>44</v>
      </c>
      <c r="B46" s="101" t="s">
        <v>440</v>
      </c>
      <c r="C46" s="62">
        <v>30000000</v>
      </c>
      <c r="D46" s="63" t="s">
        <v>438</v>
      </c>
    </row>
    <row r="47" spans="1:4" x14ac:dyDescent="0.2">
      <c r="A47" s="101">
        <v>45</v>
      </c>
      <c r="B47" s="101" t="s">
        <v>441</v>
      </c>
      <c r="C47" s="62">
        <v>50000000</v>
      </c>
      <c r="D47" s="63" t="s">
        <v>442</v>
      </c>
    </row>
    <row r="48" spans="1:4" x14ac:dyDescent="0.2">
      <c r="A48" s="101">
        <v>46</v>
      </c>
      <c r="B48" s="101" t="s">
        <v>443</v>
      </c>
      <c r="C48" s="62">
        <v>10000000</v>
      </c>
      <c r="D48" s="63" t="s">
        <v>444</v>
      </c>
    </row>
    <row r="49" spans="1:4" x14ac:dyDescent="0.2">
      <c r="A49" s="101">
        <v>47</v>
      </c>
      <c r="B49" s="101" t="s">
        <v>378</v>
      </c>
      <c r="C49" s="62">
        <v>10000000</v>
      </c>
      <c r="D49" s="63" t="s">
        <v>444</v>
      </c>
    </row>
    <row r="50" spans="1:4" x14ac:dyDescent="0.2">
      <c r="A50" s="101">
        <v>48</v>
      </c>
      <c r="B50" s="101" t="s">
        <v>428</v>
      </c>
      <c r="C50" s="62">
        <v>10000000</v>
      </c>
      <c r="D50" s="63" t="s">
        <v>444</v>
      </c>
    </row>
    <row r="51" spans="1:4" x14ac:dyDescent="0.2">
      <c r="A51" s="101">
        <v>49</v>
      </c>
      <c r="B51" s="101" t="s">
        <v>445</v>
      </c>
      <c r="C51" s="62">
        <v>200000000</v>
      </c>
      <c r="D51" s="63" t="s">
        <v>446</v>
      </c>
    </row>
    <row r="52" spans="1:4" x14ac:dyDescent="0.2">
      <c r="A52" s="101">
        <v>50</v>
      </c>
      <c r="B52" s="101" t="s">
        <v>378</v>
      </c>
      <c r="C52" s="62">
        <v>100000000</v>
      </c>
      <c r="D52" s="63" t="s">
        <v>450</v>
      </c>
    </row>
    <row r="53" spans="1:4" x14ac:dyDescent="0.2">
      <c r="A53" s="101">
        <v>51</v>
      </c>
      <c r="B53" s="87" t="s">
        <v>432</v>
      </c>
      <c r="C53" s="62">
        <v>70000000</v>
      </c>
      <c r="D53" s="63" t="s">
        <v>426</v>
      </c>
    </row>
    <row r="54" spans="1:4" x14ac:dyDescent="0.2">
      <c r="A54" s="101">
        <v>52</v>
      </c>
      <c r="B54" s="87" t="s">
        <v>433</v>
      </c>
      <c r="C54" s="62">
        <v>10000000</v>
      </c>
      <c r="D54" s="63" t="s">
        <v>429</v>
      </c>
    </row>
    <row r="55" spans="1:4" x14ac:dyDescent="0.2">
      <c r="A55" s="101">
        <v>53</v>
      </c>
      <c r="B55" s="87" t="s">
        <v>451</v>
      </c>
      <c r="C55" s="62">
        <v>20000000</v>
      </c>
      <c r="D55" s="63" t="s">
        <v>429</v>
      </c>
    </row>
    <row r="56" spans="1:4" x14ac:dyDescent="0.2">
      <c r="A56" s="101">
        <v>54</v>
      </c>
      <c r="B56" s="101" t="s">
        <v>452</v>
      </c>
      <c r="C56" s="62">
        <v>30000000</v>
      </c>
      <c r="D56" s="63" t="s">
        <v>438</v>
      </c>
    </row>
    <row r="57" spans="1:4" ht="30" customHeight="1" x14ac:dyDescent="0.2">
      <c r="A57" s="178" t="s">
        <v>455</v>
      </c>
      <c r="B57" s="178"/>
      <c r="C57" s="62">
        <f>SUM(C3:C56)</f>
        <v>6400000000</v>
      </c>
      <c r="D57" s="63"/>
    </row>
  </sheetData>
  <mergeCells count="2">
    <mergeCell ref="A57:B57"/>
    <mergeCell ref="A1:D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25"/>
  <sheetViews>
    <sheetView rightToLeft="1" tabSelected="1" workbookViewId="0">
      <selection activeCell="C25" sqref="C25"/>
    </sheetView>
  </sheetViews>
  <sheetFormatPr defaultColWidth="9.125" defaultRowHeight="15" x14ac:dyDescent="0.2"/>
  <cols>
    <col min="1" max="1" width="9.125" style="64"/>
    <col min="2" max="2" width="15.125" style="64" customWidth="1"/>
    <col min="3" max="3" width="11.25" style="78" customWidth="1"/>
    <col min="4" max="4" width="41.875" style="79" customWidth="1"/>
    <col min="5" max="5" width="9.125" style="64" hidden="1" customWidth="1"/>
    <col min="6" max="6" width="0.125" style="64" hidden="1" customWidth="1"/>
    <col min="7" max="15" width="9.125" style="64" hidden="1" customWidth="1"/>
    <col min="16" max="16" width="0.75" style="64" hidden="1" customWidth="1"/>
    <col min="17" max="17" width="9.125" style="64" hidden="1" customWidth="1"/>
    <col min="18" max="18" width="8.75" style="64" hidden="1" customWidth="1"/>
    <col min="19" max="29" width="9.125" style="64" hidden="1" customWidth="1"/>
    <col min="30" max="30" width="1" style="64" hidden="1" customWidth="1"/>
    <col min="31" max="33" width="9.125" style="64" hidden="1" customWidth="1"/>
    <col min="34" max="36" width="9.125" style="64"/>
    <col min="37" max="37" width="10.375" style="64" bestFit="1" customWidth="1"/>
    <col min="38" max="68" width="9.125" style="64"/>
    <col min="69" max="69" width="2.875" style="64" customWidth="1"/>
    <col min="70" max="99" width="9.125" style="64" hidden="1" customWidth="1"/>
    <col min="100" max="100" width="3.25" style="64" hidden="1" customWidth="1"/>
    <col min="101" max="122" width="9.125" style="64" hidden="1" customWidth="1"/>
    <col min="123" max="123" width="0.75" style="64" hidden="1" customWidth="1"/>
    <col min="124" max="145" width="9.125" style="64" hidden="1" customWidth="1"/>
    <col min="146" max="146" width="0.75" style="64" hidden="1" customWidth="1"/>
    <col min="147" max="167" width="9.125" style="64" hidden="1" customWidth="1"/>
    <col min="168" max="168" width="0.375" style="64" hidden="1" customWidth="1"/>
    <col min="169" max="179" width="9.125" style="64" hidden="1" customWidth="1"/>
    <col min="180" max="180" width="0.75" style="64" hidden="1" customWidth="1"/>
    <col min="181" max="189" width="9.125" style="64" hidden="1" customWidth="1"/>
    <col min="190" max="190" width="0.75" style="64" hidden="1" customWidth="1"/>
    <col min="191" max="199" width="9.125" style="64" hidden="1" customWidth="1"/>
    <col min="200" max="200" width="0.375" style="64" hidden="1" customWidth="1"/>
    <col min="201" max="219" width="9.125" style="64" hidden="1" customWidth="1"/>
    <col min="220" max="220" width="0.375" style="64" hidden="1" customWidth="1"/>
    <col min="221" max="224" width="9.125" style="64" hidden="1" customWidth="1"/>
    <col min="225" max="16384" width="9.125" style="64"/>
  </cols>
  <sheetData>
    <row r="1" spans="1:5" ht="39.75" customHeight="1" x14ac:dyDescent="0.2">
      <c r="A1" s="178" t="s">
        <v>488</v>
      </c>
      <c r="B1" s="178"/>
      <c r="C1" s="178"/>
      <c r="D1" s="178"/>
    </row>
    <row r="2" spans="1:5" ht="27" customHeight="1" x14ac:dyDescent="0.2">
      <c r="A2" s="101" t="s">
        <v>180</v>
      </c>
      <c r="B2" s="101" t="s">
        <v>181</v>
      </c>
      <c r="C2" s="62" t="s">
        <v>182</v>
      </c>
      <c r="D2" s="62" t="s">
        <v>78</v>
      </c>
      <c r="E2" s="92" t="s">
        <v>184</v>
      </c>
    </row>
    <row r="3" spans="1:5" x14ac:dyDescent="0.2">
      <c r="A3" s="101">
        <v>1</v>
      </c>
      <c r="B3" s="101" t="s">
        <v>354</v>
      </c>
      <c r="C3" s="62">
        <v>110000000</v>
      </c>
      <c r="D3" s="108" t="s">
        <v>467</v>
      </c>
    </row>
    <row r="4" spans="1:5" x14ac:dyDescent="0.2">
      <c r="A4" s="101">
        <v>2</v>
      </c>
      <c r="B4" s="101" t="s">
        <v>468</v>
      </c>
      <c r="C4" s="62">
        <v>464783000</v>
      </c>
      <c r="D4" s="63" t="s">
        <v>469</v>
      </c>
    </row>
    <row r="5" spans="1:5" x14ac:dyDescent="0.2">
      <c r="A5" s="131">
        <v>3</v>
      </c>
      <c r="B5" s="101" t="s">
        <v>470</v>
      </c>
      <c r="C5" s="62">
        <v>294783000</v>
      </c>
      <c r="D5" s="63" t="s">
        <v>471</v>
      </c>
    </row>
    <row r="6" spans="1:5" x14ac:dyDescent="0.2">
      <c r="A6" s="131">
        <v>4</v>
      </c>
      <c r="B6" s="101" t="s">
        <v>472</v>
      </c>
      <c r="C6" s="62">
        <v>499452000</v>
      </c>
      <c r="D6" s="63" t="s">
        <v>473</v>
      </c>
    </row>
    <row r="7" spans="1:5" x14ac:dyDescent="0.2">
      <c r="A7" s="131">
        <v>5</v>
      </c>
      <c r="B7" s="188" t="s">
        <v>67</v>
      </c>
      <c r="C7" s="62">
        <v>70000000</v>
      </c>
      <c r="D7" s="63" t="s">
        <v>510</v>
      </c>
    </row>
    <row r="8" spans="1:5" x14ac:dyDescent="0.2">
      <c r="A8" s="131">
        <v>6</v>
      </c>
      <c r="B8" s="189"/>
      <c r="C8" s="62">
        <v>70000000</v>
      </c>
      <c r="D8" s="63" t="s">
        <v>511</v>
      </c>
    </row>
    <row r="9" spans="1:5" x14ac:dyDescent="0.2">
      <c r="A9" s="131">
        <v>7</v>
      </c>
      <c r="B9" s="189"/>
      <c r="C9" s="62">
        <v>70000000</v>
      </c>
      <c r="D9" s="63" t="s">
        <v>512</v>
      </c>
    </row>
    <row r="10" spans="1:5" x14ac:dyDescent="0.2">
      <c r="A10" s="131">
        <v>8</v>
      </c>
      <c r="B10" s="189"/>
      <c r="C10" s="62">
        <v>70000000</v>
      </c>
      <c r="D10" s="63" t="s">
        <v>513</v>
      </c>
    </row>
    <row r="11" spans="1:5" x14ac:dyDescent="0.2">
      <c r="A11" s="131">
        <v>9</v>
      </c>
      <c r="B11" s="189"/>
      <c r="C11" s="62">
        <v>70000000</v>
      </c>
      <c r="D11" s="63" t="s">
        <v>514</v>
      </c>
    </row>
    <row r="12" spans="1:5" x14ac:dyDescent="0.2">
      <c r="A12" s="131">
        <v>10</v>
      </c>
      <c r="B12" s="189"/>
      <c r="C12" s="62">
        <v>70000000</v>
      </c>
      <c r="D12" s="63" t="s">
        <v>515</v>
      </c>
    </row>
    <row r="13" spans="1:5" x14ac:dyDescent="0.2">
      <c r="A13" s="131">
        <v>11</v>
      </c>
      <c r="B13" s="189"/>
      <c r="C13" s="62">
        <v>70000000</v>
      </c>
      <c r="D13" s="63" t="s">
        <v>516</v>
      </c>
    </row>
    <row r="14" spans="1:5" x14ac:dyDescent="0.2">
      <c r="A14" s="131">
        <v>12</v>
      </c>
      <c r="B14" s="189"/>
      <c r="C14" s="62">
        <v>70000000</v>
      </c>
      <c r="D14" s="63" t="s">
        <v>517</v>
      </c>
    </row>
    <row r="15" spans="1:5" x14ac:dyDescent="0.2">
      <c r="A15" s="131">
        <v>13</v>
      </c>
      <c r="B15" s="189"/>
      <c r="C15" s="62">
        <v>70000000</v>
      </c>
      <c r="D15" s="63" t="s">
        <v>518</v>
      </c>
    </row>
    <row r="16" spans="1:5" x14ac:dyDescent="0.2">
      <c r="A16" s="131">
        <v>14</v>
      </c>
      <c r="B16" s="189"/>
      <c r="C16" s="62">
        <v>70000000</v>
      </c>
      <c r="D16" s="63" t="s">
        <v>519</v>
      </c>
    </row>
    <row r="17" spans="1:37" x14ac:dyDescent="0.2">
      <c r="A17" s="131">
        <v>15</v>
      </c>
      <c r="B17" s="189"/>
      <c r="C17" s="62">
        <v>70000000</v>
      </c>
      <c r="D17" s="63" t="s">
        <v>520</v>
      </c>
    </row>
    <row r="18" spans="1:37" x14ac:dyDescent="0.2">
      <c r="A18" s="131">
        <v>16</v>
      </c>
      <c r="B18" s="189"/>
      <c r="C18" s="62">
        <v>300000000</v>
      </c>
      <c r="D18" s="63" t="s">
        <v>521</v>
      </c>
    </row>
    <row r="19" spans="1:37" x14ac:dyDescent="0.2">
      <c r="A19" s="131">
        <v>17</v>
      </c>
      <c r="B19" s="190"/>
      <c r="C19" s="62">
        <v>706522000</v>
      </c>
      <c r="D19" s="63" t="s">
        <v>522</v>
      </c>
    </row>
    <row r="20" spans="1:37" x14ac:dyDescent="0.2">
      <c r="A20" s="131">
        <v>18</v>
      </c>
      <c r="B20" s="182" t="s">
        <v>474</v>
      </c>
      <c r="C20" s="62">
        <v>60000000</v>
      </c>
      <c r="D20" s="63" t="s">
        <v>491</v>
      </c>
    </row>
    <row r="21" spans="1:37" x14ac:dyDescent="0.2">
      <c r="A21" s="131">
        <v>19</v>
      </c>
      <c r="B21" s="183"/>
      <c r="C21" s="62">
        <v>60000000</v>
      </c>
      <c r="D21" s="63" t="s">
        <v>506</v>
      </c>
    </row>
    <row r="22" spans="1:37" x14ac:dyDescent="0.2">
      <c r="A22" s="131">
        <v>20</v>
      </c>
      <c r="B22" s="183"/>
      <c r="C22" s="62">
        <v>60000000</v>
      </c>
      <c r="D22" s="63" t="s">
        <v>507</v>
      </c>
    </row>
    <row r="23" spans="1:37" x14ac:dyDescent="0.2">
      <c r="A23" s="131">
        <v>21</v>
      </c>
      <c r="B23" s="183"/>
      <c r="C23" s="62">
        <v>60000000</v>
      </c>
      <c r="D23" s="63" t="s">
        <v>493</v>
      </c>
    </row>
    <row r="24" spans="1:37" x14ac:dyDescent="0.2">
      <c r="A24" s="131">
        <v>22</v>
      </c>
      <c r="B24" s="183"/>
      <c r="C24" s="62">
        <v>60000000</v>
      </c>
      <c r="D24" s="63" t="s">
        <v>492</v>
      </c>
      <c r="AK24" s="78"/>
    </row>
    <row r="25" spans="1:37" ht="30" customHeight="1" x14ac:dyDescent="0.2">
      <c r="A25" s="178" t="s">
        <v>348</v>
      </c>
      <c r="B25" s="178"/>
      <c r="C25" s="62">
        <f>SUM(C3:C24)</f>
        <v>3445540000</v>
      </c>
      <c r="D25" s="63"/>
    </row>
  </sheetData>
  <mergeCells count="4">
    <mergeCell ref="A1:D1"/>
    <mergeCell ref="A25:B25"/>
    <mergeCell ref="B20:B24"/>
    <mergeCell ref="B7:B1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rightToLeft="1" workbookViewId="0">
      <selection activeCell="B33" sqref="B33"/>
    </sheetView>
  </sheetViews>
  <sheetFormatPr defaultRowHeight="15.75" x14ac:dyDescent="0.4"/>
  <cols>
    <col min="1" max="1" width="9" style="117"/>
    <col min="2" max="2" width="40.25" style="117" bestFit="1" customWidth="1"/>
    <col min="3" max="3" width="19.625" style="117" customWidth="1"/>
    <col min="4" max="16384" width="9" style="117"/>
  </cols>
  <sheetData>
    <row r="1" spans="1:20" ht="21" customHeight="1" x14ac:dyDescent="0.4">
      <c r="A1" s="184" t="s">
        <v>489</v>
      </c>
      <c r="B1" s="184"/>
      <c r="C1" s="184"/>
    </row>
    <row r="2" spans="1:20" x14ac:dyDescent="0.4">
      <c r="A2" s="118" t="s">
        <v>180</v>
      </c>
      <c r="B2" s="118" t="s">
        <v>184</v>
      </c>
      <c r="C2" s="118" t="s">
        <v>182</v>
      </c>
    </row>
    <row r="3" spans="1:20" ht="21" customHeight="1" x14ac:dyDescent="0.4">
      <c r="A3" s="120">
        <v>1</v>
      </c>
      <c r="B3" s="124" t="s">
        <v>508</v>
      </c>
      <c r="C3" s="121">
        <v>3049764800</v>
      </c>
      <c r="D3" s="119"/>
      <c r="T3" s="117" t="s">
        <v>475</v>
      </c>
    </row>
    <row r="4" spans="1:20" ht="21" customHeight="1" x14ac:dyDescent="0.4">
      <c r="A4" s="120">
        <v>2</v>
      </c>
      <c r="B4" s="120" t="s">
        <v>62</v>
      </c>
      <c r="C4" s="121">
        <v>4640727937</v>
      </c>
      <c r="D4" s="119"/>
    </row>
    <row r="5" spans="1:20" ht="21" customHeight="1" x14ac:dyDescent="0.4">
      <c r="A5" s="120">
        <v>3</v>
      </c>
      <c r="B5" s="120" t="s">
        <v>509</v>
      </c>
      <c r="C5" s="121">
        <v>7443242000</v>
      </c>
      <c r="D5" s="119"/>
    </row>
    <row r="6" spans="1:20" ht="21" customHeight="1" x14ac:dyDescent="0.4">
      <c r="A6" s="120">
        <v>4</v>
      </c>
      <c r="B6" s="120" t="s">
        <v>64</v>
      </c>
      <c r="C6" s="121">
        <v>953500000</v>
      </c>
      <c r="D6" s="119"/>
      <c r="E6" s="122"/>
      <c r="F6" s="122"/>
    </row>
    <row r="7" spans="1:20" ht="21" customHeight="1" x14ac:dyDescent="0.4">
      <c r="A7" s="120">
        <v>5</v>
      </c>
      <c r="B7" s="120" t="s">
        <v>65</v>
      </c>
      <c r="C7" s="121">
        <v>475550806</v>
      </c>
      <c r="D7" s="119"/>
    </row>
    <row r="8" spans="1:20" ht="22.5" customHeight="1" x14ac:dyDescent="0.4">
      <c r="A8" s="120">
        <v>6</v>
      </c>
      <c r="B8" s="120" t="s">
        <v>66</v>
      </c>
      <c r="C8" s="121">
        <v>1650122641</v>
      </c>
      <c r="D8" s="119"/>
    </row>
    <row r="9" spans="1:20" x14ac:dyDescent="0.4">
      <c r="A9" s="184" t="s">
        <v>455</v>
      </c>
      <c r="B9" s="184"/>
      <c r="C9" s="123">
        <f>SUM(C3:C8)</f>
        <v>18212908184</v>
      </c>
    </row>
  </sheetData>
  <mergeCells count="2">
    <mergeCell ref="A1:C1"/>
    <mergeCell ref="A9:B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rightToLeft="1" workbookViewId="0">
      <selection activeCell="B10" sqref="B10"/>
    </sheetView>
  </sheetViews>
  <sheetFormatPr defaultRowHeight="19.5" x14ac:dyDescent="0.5"/>
  <cols>
    <col min="1" max="1" width="9" style="94"/>
    <col min="2" max="2" width="50.625" style="94" customWidth="1"/>
    <col min="3" max="3" width="16.625" style="94" customWidth="1"/>
    <col min="4" max="16384" width="9" style="94"/>
  </cols>
  <sheetData>
    <row r="1" spans="1:3" ht="28.5" customHeight="1" x14ac:dyDescent="0.5">
      <c r="A1" s="185" t="s">
        <v>490</v>
      </c>
      <c r="B1" s="185"/>
      <c r="C1" s="185"/>
    </row>
    <row r="2" spans="1:3" ht="33.75" customHeight="1" x14ac:dyDescent="0.5">
      <c r="A2" s="126" t="s">
        <v>180</v>
      </c>
      <c r="B2" s="126" t="s">
        <v>184</v>
      </c>
      <c r="C2" s="126" t="s">
        <v>182</v>
      </c>
    </row>
    <row r="3" spans="1:3" x14ac:dyDescent="0.5">
      <c r="A3" s="187" t="s">
        <v>69</v>
      </c>
      <c r="B3" s="93" t="s">
        <v>70</v>
      </c>
      <c r="C3" s="95">
        <v>166900000</v>
      </c>
    </row>
    <row r="4" spans="1:3" x14ac:dyDescent="0.5">
      <c r="A4" s="187"/>
      <c r="B4" s="93" t="s">
        <v>71</v>
      </c>
      <c r="C4" s="95">
        <v>1315150000</v>
      </c>
    </row>
    <row r="5" spans="1:3" x14ac:dyDescent="0.5">
      <c r="A5" s="187"/>
      <c r="B5" s="93" t="s">
        <v>72</v>
      </c>
      <c r="C5" s="95">
        <v>50000000</v>
      </c>
    </row>
    <row r="6" spans="1:3" x14ac:dyDescent="0.5">
      <c r="A6" s="187"/>
      <c r="B6" s="93" t="s">
        <v>73</v>
      </c>
      <c r="C6" s="95">
        <v>170000000</v>
      </c>
    </row>
    <row r="7" spans="1:3" x14ac:dyDescent="0.5">
      <c r="A7" s="187"/>
      <c r="B7" s="127" t="s">
        <v>497</v>
      </c>
      <c r="C7" s="128">
        <v>360700000</v>
      </c>
    </row>
    <row r="8" spans="1:3" x14ac:dyDescent="0.5">
      <c r="A8" s="187"/>
      <c r="B8" s="129" t="s">
        <v>494</v>
      </c>
      <c r="C8" s="128">
        <v>200000000</v>
      </c>
    </row>
    <row r="9" spans="1:3" x14ac:dyDescent="0.5">
      <c r="A9" s="187"/>
      <c r="B9" s="129" t="s">
        <v>495</v>
      </c>
      <c r="C9" s="128">
        <v>200000000</v>
      </c>
    </row>
    <row r="10" spans="1:3" x14ac:dyDescent="0.5">
      <c r="A10" s="187"/>
      <c r="B10" s="129" t="s">
        <v>496</v>
      </c>
      <c r="C10" s="128">
        <v>200000000</v>
      </c>
    </row>
    <row r="11" spans="1:3" ht="27" customHeight="1" x14ac:dyDescent="0.5">
      <c r="A11" s="186" t="s">
        <v>455</v>
      </c>
      <c r="B11" s="186"/>
      <c r="C11" s="130">
        <f>SUM(C3:C10)</f>
        <v>2662750000</v>
      </c>
    </row>
  </sheetData>
  <mergeCells count="3">
    <mergeCell ref="A1:C1"/>
    <mergeCell ref="A11:B11"/>
    <mergeCell ref="A3:A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rightToLeft="1" topLeftCell="A27" workbookViewId="0">
      <selection activeCell="B24" sqref="B24:B62"/>
    </sheetView>
  </sheetViews>
  <sheetFormatPr defaultColWidth="9.125" defaultRowHeight="15.75" x14ac:dyDescent="0.4"/>
  <cols>
    <col min="1" max="1" width="5.375" style="56" customWidth="1"/>
    <col min="2" max="2" width="17.5" style="56" customWidth="1"/>
    <col min="3" max="3" width="43.5" style="56" customWidth="1"/>
    <col min="4" max="4" width="16.625" style="61" customWidth="1"/>
    <col min="5" max="5" width="9.125" style="56"/>
    <col min="6" max="6" width="14.75" style="61" bestFit="1" customWidth="1"/>
    <col min="7" max="16384" width="9.125" style="56"/>
  </cols>
  <sheetData>
    <row r="1" spans="1:4" ht="53.25" customHeight="1" x14ac:dyDescent="0.4">
      <c r="A1" s="165" t="s">
        <v>477</v>
      </c>
      <c r="B1" s="166"/>
      <c r="C1" s="166"/>
      <c r="D1" s="166"/>
    </row>
    <row r="2" spans="1:4" ht="18.75" customHeight="1" x14ac:dyDescent="0.4">
      <c r="A2" s="98" t="s">
        <v>76</v>
      </c>
      <c r="B2" s="98" t="s">
        <v>77</v>
      </c>
      <c r="C2" s="98" t="s">
        <v>78</v>
      </c>
      <c r="D2" s="57" t="s">
        <v>182</v>
      </c>
    </row>
    <row r="3" spans="1:4" ht="15" customHeight="1" x14ac:dyDescent="0.4">
      <c r="A3" s="98">
        <v>1</v>
      </c>
      <c r="B3" s="98" t="s">
        <v>79</v>
      </c>
      <c r="C3" s="98" t="s">
        <v>80</v>
      </c>
      <c r="D3" s="57">
        <v>500000000</v>
      </c>
    </row>
    <row r="4" spans="1:4" ht="15" customHeight="1" x14ac:dyDescent="0.4">
      <c r="A4" s="98">
        <v>2</v>
      </c>
      <c r="B4" s="98" t="s">
        <v>81</v>
      </c>
      <c r="C4" s="98" t="s">
        <v>82</v>
      </c>
      <c r="D4" s="57">
        <v>500000000</v>
      </c>
    </row>
    <row r="5" spans="1:4" ht="15" customHeight="1" x14ac:dyDescent="0.4">
      <c r="A5" s="98">
        <v>3</v>
      </c>
      <c r="B5" s="98" t="s">
        <v>83</v>
      </c>
      <c r="C5" s="98" t="s">
        <v>84</v>
      </c>
      <c r="D5" s="57">
        <v>500000000</v>
      </c>
    </row>
    <row r="6" spans="1:4" ht="15" customHeight="1" x14ac:dyDescent="0.4">
      <c r="A6" s="98">
        <v>4</v>
      </c>
      <c r="B6" s="98" t="s">
        <v>85</v>
      </c>
      <c r="C6" s="98" t="s">
        <v>86</v>
      </c>
      <c r="D6" s="57">
        <v>500000000</v>
      </c>
    </row>
    <row r="7" spans="1:4" ht="15" customHeight="1" x14ac:dyDescent="0.4">
      <c r="A7" s="98">
        <v>5</v>
      </c>
      <c r="B7" s="98" t="s">
        <v>87</v>
      </c>
      <c r="C7" s="98" t="s">
        <v>88</v>
      </c>
      <c r="D7" s="57">
        <v>150000000</v>
      </c>
    </row>
    <row r="8" spans="1:4" ht="15" customHeight="1" x14ac:dyDescent="0.4">
      <c r="A8" s="98">
        <v>6</v>
      </c>
      <c r="B8" s="98" t="s">
        <v>89</v>
      </c>
      <c r="C8" s="98" t="s">
        <v>88</v>
      </c>
      <c r="D8" s="57">
        <v>100000000</v>
      </c>
    </row>
    <row r="9" spans="1:4" ht="15" customHeight="1" x14ac:dyDescent="0.4">
      <c r="A9" s="98">
        <v>7</v>
      </c>
      <c r="B9" s="98" t="s">
        <v>90</v>
      </c>
      <c r="C9" s="98" t="s">
        <v>91</v>
      </c>
      <c r="D9" s="57">
        <v>500000000</v>
      </c>
    </row>
    <row r="10" spans="1:4" ht="15" customHeight="1" x14ac:dyDescent="0.4">
      <c r="A10" s="98">
        <v>8</v>
      </c>
      <c r="B10" s="98" t="s">
        <v>92</v>
      </c>
      <c r="C10" s="98" t="s">
        <v>93</v>
      </c>
      <c r="D10" s="57">
        <v>1750000000</v>
      </c>
    </row>
    <row r="11" spans="1:4" ht="15" customHeight="1" x14ac:dyDescent="0.4">
      <c r="A11" s="98">
        <v>9</v>
      </c>
      <c r="B11" s="98" t="s">
        <v>94</v>
      </c>
      <c r="C11" s="98" t="s">
        <v>88</v>
      </c>
      <c r="D11" s="57">
        <v>100000000</v>
      </c>
    </row>
    <row r="12" spans="1:4" ht="15" customHeight="1" x14ac:dyDescent="0.4">
      <c r="A12" s="98">
        <v>10</v>
      </c>
      <c r="B12" s="98" t="s">
        <v>95</v>
      </c>
      <c r="C12" s="98" t="s">
        <v>96</v>
      </c>
      <c r="D12" s="57">
        <v>800000000</v>
      </c>
    </row>
    <row r="13" spans="1:4" ht="15" customHeight="1" x14ac:dyDescent="0.4">
      <c r="A13" s="98">
        <v>11</v>
      </c>
      <c r="B13" s="98" t="s">
        <v>97</v>
      </c>
      <c r="C13" s="98" t="s">
        <v>98</v>
      </c>
      <c r="D13" s="57">
        <v>500000000</v>
      </c>
    </row>
    <row r="14" spans="1:4" ht="15" customHeight="1" x14ac:dyDescent="0.4">
      <c r="A14" s="98">
        <v>12</v>
      </c>
      <c r="B14" s="98" t="s">
        <v>99</v>
      </c>
      <c r="C14" s="98" t="s">
        <v>91</v>
      </c>
      <c r="D14" s="57">
        <v>350000000</v>
      </c>
    </row>
    <row r="15" spans="1:4" ht="15" customHeight="1" x14ac:dyDescent="0.4">
      <c r="A15" s="98">
        <v>13</v>
      </c>
      <c r="B15" s="98" t="s">
        <v>100</v>
      </c>
      <c r="C15" s="98" t="s">
        <v>101</v>
      </c>
      <c r="D15" s="57">
        <v>120000000</v>
      </c>
    </row>
    <row r="16" spans="1:4" ht="15" customHeight="1" x14ac:dyDescent="0.4">
      <c r="A16" s="98">
        <v>14</v>
      </c>
      <c r="B16" s="98" t="s">
        <v>102</v>
      </c>
      <c r="C16" s="98" t="s">
        <v>103</v>
      </c>
      <c r="D16" s="57">
        <v>500000000</v>
      </c>
    </row>
    <row r="17" spans="1:4" ht="15" customHeight="1" x14ac:dyDescent="0.4">
      <c r="A17" s="98">
        <v>15</v>
      </c>
      <c r="B17" s="98" t="s">
        <v>104</v>
      </c>
      <c r="C17" s="98" t="s">
        <v>105</v>
      </c>
      <c r="D17" s="57">
        <v>500000000</v>
      </c>
    </row>
    <row r="18" spans="1:4" ht="15" customHeight="1" x14ac:dyDescent="0.4">
      <c r="A18" s="98">
        <v>16</v>
      </c>
      <c r="B18" s="98" t="s">
        <v>106</v>
      </c>
      <c r="C18" s="98" t="s">
        <v>107</v>
      </c>
      <c r="D18" s="57">
        <v>500000000</v>
      </c>
    </row>
    <row r="19" spans="1:4" ht="15" customHeight="1" x14ac:dyDescent="0.4">
      <c r="A19" s="98">
        <v>17</v>
      </c>
      <c r="B19" s="98" t="s">
        <v>108</v>
      </c>
      <c r="C19" s="98" t="s">
        <v>109</v>
      </c>
      <c r="D19" s="57">
        <v>500000000</v>
      </c>
    </row>
    <row r="20" spans="1:4" ht="15" customHeight="1" x14ac:dyDescent="0.4">
      <c r="A20" s="98">
        <v>18</v>
      </c>
      <c r="B20" s="98" t="s">
        <v>110</v>
      </c>
      <c r="C20" s="98" t="s">
        <v>111</v>
      </c>
      <c r="D20" s="58">
        <v>500000000</v>
      </c>
    </row>
    <row r="21" spans="1:4" ht="15" customHeight="1" x14ac:dyDescent="0.4">
      <c r="A21" s="98">
        <v>19</v>
      </c>
      <c r="B21" s="98" t="s">
        <v>110</v>
      </c>
      <c r="C21" s="98" t="s">
        <v>112</v>
      </c>
      <c r="D21" s="58">
        <v>500000000</v>
      </c>
    </row>
    <row r="22" spans="1:4" ht="15" customHeight="1" x14ac:dyDescent="0.4">
      <c r="A22" s="98">
        <v>20</v>
      </c>
      <c r="B22" s="98" t="s">
        <v>113</v>
      </c>
      <c r="C22" s="81" t="s">
        <v>88</v>
      </c>
      <c r="D22" s="57">
        <v>250000000</v>
      </c>
    </row>
    <row r="23" spans="1:4" ht="15" customHeight="1" x14ac:dyDescent="0.4">
      <c r="A23" s="98">
        <v>21</v>
      </c>
      <c r="B23" s="98" t="s">
        <v>114</v>
      </c>
      <c r="C23" s="98" t="s">
        <v>115</v>
      </c>
      <c r="D23" s="57">
        <v>500000000</v>
      </c>
    </row>
    <row r="24" spans="1:4" ht="15" customHeight="1" x14ac:dyDescent="0.4">
      <c r="A24" s="98">
        <v>22</v>
      </c>
      <c r="B24" s="98" t="s">
        <v>116</v>
      </c>
      <c r="C24" s="98" t="s">
        <v>88</v>
      </c>
      <c r="D24" s="57">
        <v>350000000</v>
      </c>
    </row>
    <row r="25" spans="1:4" ht="15" customHeight="1" x14ac:dyDescent="0.4">
      <c r="A25" s="98">
        <v>23</v>
      </c>
      <c r="B25" s="98" t="s">
        <v>117</v>
      </c>
      <c r="C25" s="98" t="s">
        <v>88</v>
      </c>
      <c r="D25" s="57">
        <v>200000000</v>
      </c>
    </row>
    <row r="26" spans="1:4" ht="15" customHeight="1" x14ac:dyDescent="0.4">
      <c r="A26" s="98">
        <v>24</v>
      </c>
      <c r="B26" s="98" t="s">
        <v>118</v>
      </c>
      <c r="C26" s="98" t="s">
        <v>88</v>
      </c>
      <c r="D26" s="57">
        <v>200000000</v>
      </c>
    </row>
    <row r="27" spans="1:4" ht="15" customHeight="1" x14ac:dyDescent="0.4">
      <c r="A27" s="98">
        <v>25</v>
      </c>
      <c r="B27" s="98" t="s">
        <v>119</v>
      </c>
      <c r="C27" s="98" t="s">
        <v>88</v>
      </c>
      <c r="D27" s="57">
        <v>200000000</v>
      </c>
    </row>
    <row r="28" spans="1:4" ht="15" customHeight="1" x14ac:dyDescent="0.4">
      <c r="A28" s="98">
        <v>26</v>
      </c>
      <c r="B28" s="98" t="s">
        <v>120</v>
      </c>
      <c r="C28" s="98" t="s">
        <v>88</v>
      </c>
      <c r="D28" s="57">
        <v>250000000</v>
      </c>
    </row>
    <row r="29" spans="1:4" ht="15" customHeight="1" x14ac:dyDescent="0.4">
      <c r="A29" s="98">
        <v>27</v>
      </c>
      <c r="B29" s="98" t="s">
        <v>121</v>
      </c>
      <c r="C29" s="98" t="s">
        <v>88</v>
      </c>
      <c r="D29" s="57">
        <v>230000000</v>
      </c>
    </row>
    <row r="30" spans="1:4" ht="15" customHeight="1" x14ac:dyDescent="0.4">
      <c r="A30" s="98">
        <v>28</v>
      </c>
      <c r="B30" s="98" t="s">
        <v>122</v>
      </c>
      <c r="C30" s="98" t="s">
        <v>88</v>
      </c>
      <c r="D30" s="57">
        <v>200000000</v>
      </c>
    </row>
    <row r="31" spans="1:4" ht="15" customHeight="1" x14ac:dyDescent="0.4">
      <c r="A31" s="98">
        <v>29</v>
      </c>
      <c r="B31" s="98" t="s">
        <v>123</v>
      </c>
      <c r="C31" s="98" t="s">
        <v>88</v>
      </c>
      <c r="D31" s="57">
        <v>400000000</v>
      </c>
    </row>
    <row r="32" spans="1:4" ht="15" customHeight="1" x14ac:dyDescent="0.4">
      <c r="A32" s="98">
        <v>30</v>
      </c>
      <c r="B32" s="98" t="s">
        <v>124</v>
      </c>
      <c r="C32" s="98" t="s">
        <v>88</v>
      </c>
      <c r="D32" s="57">
        <v>300000000</v>
      </c>
    </row>
    <row r="33" spans="1:4" ht="15" customHeight="1" x14ac:dyDescent="0.4">
      <c r="A33" s="98">
        <v>31</v>
      </c>
      <c r="B33" s="98" t="s">
        <v>125</v>
      </c>
      <c r="C33" s="98" t="s">
        <v>88</v>
      </c>
      <c r="D33" s="57">
        <v>100000000</v>
      </c>
    </row>
    <row r="34" spans="1:4" ht="15" customHeight="1" x14ac:dyDescent="0.4">
      <c r="A34" s="98">
        <v>32</v>
      </c>
      <c r="B34" s="98" t="s">
        <v>126</v>
      </c>
      <c r="C34" s="98" t="s">
        <v>88</v>
      </c>
      <c r="D34" s="57">
        <v>100000000</v>
      </c>
    </row>
    <row r="35" spans="1:4" ht="15" customHeight="1" x14ac:dyDescent="0.4">
      <c r="A35" s="98">
        <v>33</v>
      </c>
      <c r="B35" s="98" t="s">
        <v>127</v>
      </c>
      <c r="C35" s="98" t="s">
        <v>88</v>
      </c>
      <c r="D35" s="57">
        <v>240000000</v>
      </c>
    </row>
    <row r="36" spans="1:4" ht="15" customHeight="1" x14ac:dyDescent="0.4">
      <c r="A36" s="98">
        <v>34</v>
      </c>
      <c r="B36" s="98" t="s">
        <v>128</v>
      </c>
      <c r="C36" s="98" t="s">
        <v>88</v>
      </c>
      <c r="D36" s="57">
        <v>200000000</v>
      </c>
    </row>
    <row r="37" spans="1:4" ht="15" customHeight="1" x14ac:dyDescent="0.4">
      <c r="A37" s="98">
        <v>35</v>
      </c>
      <c r="B37" s="98" t="s">
        <v>129</v>
      </c>
      <c r="C37" s="98" t="s">
        <v>88</v>
      </c>
      <c r="D37" s="57">
        <v>300000000</v>
      </c>
    </row>
    <row r="38" spans="1:4" ht="15" customHeight="1" x14ac:dyDescent="0.4">
      <c r="A38" s="98">
        <v>36</v>
      </c>
      <c r="B38" s="98" t="s">
        <v>130</v>
      </c>
      <c r="C38" s="98" t="s">
        <v>88</v>
      </c>
      <c r="D38" s="57">
        <v>80000000</v>
      </c>
    </row>
    <row r="39" spans="1:4" ht="15" customHeight="1" x14ac:dyDescent="0.4">
      <c r="A39" s="98">
        <v>37</v>
      </c>
      <c r="B39" s="98" t="s">
        <v>131</v>
      </c>
      <c r="C39" s="98" t="s">
        <v>88</v>
      </c>
      <c r="D39" s="57">
        <v>360000000</v>
      </c>
    </row>
    <row r="40" spans="1:4" ht="15" customHeight="1" x14ac:dyDescent="0.4">
      <c r="A40" s="98">
        <v>38</v>
      </c>
      <c r="B40" s="98" t="s">
        <v>132</v>
      </c>
      <c r="C40" s="98" t="s">
        <v>88</v>
      </c>
      <c r="D40" s="57">
        <v>250000000</v>
      </c>
    </row>
    <row r="41" spans="1:4" ht="15" customHeight="1" x14ac:dyDescent="0.4">
      <c r="A41" s="98">
        <v>39</v>
      </c>
      <c r="B41" s="98" t="s">
        <v>133</v>
      </c>
      <c r="C41" s="98" t="s">
        <v>88</v>
      </c>
      <c r="D41" s="57">
        <v>200000000</v>
      </c>
    </row>
    <row r="42" spans="1:4" ht="15" customHeight="1" x14ac:dyDescent="0.4">
      <c r="A42" s="98">
        <v>40</v>
      </c>
      <c r="B42" s="98" t="s">
        <v>134</v>
      </c>
      <c r="C42" s="98" t="s">
        <v>88</v>
      </c>
      <c r="D42" s="57">
        <v>130000000</v>
      </c>
    </row>
    <row r="43" spans="1:4" ht="15" customHeight="1" x14ac:dyDescent="0.4">
      <c r="A43" s="98">
        <v>41</v>
      </c>
      <c r="B43" s="98" t="s">
        <v>135</v>
      </c>
      <c r="C43" s="98" t="s">
        <v>88</v>
      </c>
      <c r="D43" s="57">
        <v>70000000</v>
      </c>
    </row>
    <row r="44" spans="1:4" ht="15" customHeight="1" x14ac:dyDescent="0.4">
      <c r="A44" s="98">
        <v>42</v>
      </c>
      <c r="B44" s="98" t="s">
        <v>136</v>
      </c>
      <c r="C44" s="98" t="s">
        <v>88</v>
      </c>
      <c r="D44" s="57">
        <v>30000000</v>
      </c>
    </row>
    <row r="45" spans="1:4" ht="15" customHeight="1" x14ac:dyDescent="0.4">
      <c r="A45" s="98">
        <v>43</v>
      </c>
      <c r="B45" s="98" t="s">
        <v>137</v>
      </c>
      <c r="C45" s="98" t="s">
        <v>88</v>
      </c>
      <c r="D45" s="57">
        <v>200000000</v>
      </c>
    </row>
    <row r="46" spans="1:4" ht="15" customHeight="1" x14ac:dyDescent="0.4">
      <c r="A46" s="98">
        <v>44</v>
      </c>
      <c r="B46" s="98" t="s">
        <v>138</v>
      </c>
      <c r="C46" s="98" t="s">
        <v>88</v>
      </c>
      <c r="D46" s="57">
        <v>80000000</v>
      </c>
    </row>
    <row r="47" spans="1:4" ht="15" customHeight="1" x14ac:dyDescent="0.4">
      <c r="A47" s="98">
        <v>45</v>
      </c>
      <c r="B47" s="98" t="s">
        <v>139</v>
      </c>
      <c r="C47" s="98" t="s">
        <v>88</v>
      </c>
      <c r="D47" s="57">
        <v>220000000</v>
      </c>
    </row>
    <row r="48" spans="1:4" ht="15" customHeight="1" x14ac:dyDescent="0.4">
      <c r="A48" s="98">
        <v>46</v>
      </c>
      <c r="B48" s="98" t="s">
        <v>140</v>
      </c>
      <c r="C48" s="98" t="s">
        <v>88</v>
      </c>
      <c r="D48" s="57">
        <v>30000000</v>
      </c>
    </row>
    <row r="49" spans="1:6" ht="15" customHeight="1" x14ac:dyDescent="0.4">
      <c r="A49" s="98">
        <v>47</v>
      </c>
      <c r="B49" s="98" t="s">
        <v>141</v>
      </c>
      <c r="C49" s="98" t="s">
        <v>88</v>
      </c>
      <c r="D49" s="57">
        <v>30000000</v>
      </c>
    </row>
    <row r="50" spans="1:6" ht="15" customHeight="1" x14ac:dyDescent="0.4">
      <c r="A50" s="98">
        <v>48</v>
      </c>
      <c r="B50" s="98" t="s">
        <v>142</v>
      </c>
      <c r="C50" s="98" t="s">
        <v>88</v>
      </c>
      <c r="D50" s="57">
        <v>30000000</v>
      </c>
    </row>
    <row r="51" spans="1:6" s="102" customFormat="1" ht="15" customHeight="1" x14ac:dyDescent="0.4">
      <c r="A51" s="98">
        <v>49</v>
      </c>
      <c r="B51" s="98" t="s">
        <v>143</v>
      </c>
      <c r="C51" s="98" t="s">
        <v>88</v>
      </c>
      <c r="D51" s="57">
        <v>300000000</v>
      </c>
      <c r="F51" s="103"/>
    </row>
    <row r="52" spans="1:6" s="102" customFormat="1" ht="15" customHeight="1" x14ac:dyDescent="0.4">
      <c r="A52" s="98">
        <v>50</v>
      </c>
      <c r="B52" s="98" t="s">
        <v>144</v>
      </c>
      <c r="C52" s="98" t="s">
        <v>88</v>
      </c>
      <c r="D52" s="57">
        <v>80000000</v>
      </c>
      <c r="F52" s="103"/>
    </row>
    <row r="53" spans="1:6" s="102" customFormat="1" ht="15" customHeight="1" x14ac:dyDescent="0.4">
      <c r="A53" s="98">
        <v>51</v>
      </c>
      <c r="B53" s="98" t="s">
        <v>145</v>
      </c>
      <c r="C53" s="98" t="s">
        <v>88</v>
      </c>
      <c r="D53" s="57">
        <v>140000000</v>
      </c>
      <c r="F53" s="103"/>
    </row>
    <row r="54" spans="1:6" s="102" customFormat="1" ht="15" customHeight="1" x14ac:dyDescent="0.4">
      <c r="A54" s="98">
        <v>52</v>
      </c>
      <c r="B54" s="98" t="s">
        <v>146</v>
      </c>
      <c r="C54" s="98" t="s">
        <v>88</v>
      </c>
      <c r="D54" s="57">
        <v>70000000</v>
      </c>
      <c r="F54" s="103"/>
    </row>
    <row r="55" spans="1:6" s="102" customFormat="1" ht="15" customHeight="1" x14ac:dyDescent="0.4">
      <c r="A55" s="98">
        <v>53</v>
      </c>
      <c r="B55" s="98" t="s">
        <v>147</v>
      </c>
      <c r="C55" s="98" t="s">
        <v>88</v>
      </c>
      <c r="D55" s="57">
        <v>150000000</v>
      </c>
      <c r="F55" s="103"/>
    </row>
    <row r="56" spans="1:6" s="102" customFormat="1" ht="15" customHeight="1" x14ac:dyDescent="0.4">
      <c r="A56" s="98">
        <v>54</v>
      </c>
      <c r="B56" s="98" t="s">
        <v>148</v>
      </c>
      <c r="C56" s="98" t="s">
        <v>88</v>
      </c>
      <c r="D56" s="57">
        <v>30000000</v>
      </c>
      <c r="F56" s="103"/>
    </row>
    <row r="57" spans="1:6" s="102" customFormat="1" ht="15" customHeight="1" x14ac:dyDescent="0.4">
      <c r="A57" s="98">
        <v>55</v>
      </c>
      <c r="B57" s="98" t="s">
        <v>149</v>
      </c>
      <c r="C57" s="98" t="s">
        <v>150</v>
      </c>
      <c r="D57" s="57">
        <v>500000000</v>
      </c>
      <c r="F57" s="103"/>
    </row>
    <row r="58" spans="1:6" s="102" customFormat="1" ht="15" customHeight="1" x14ac:dyDescent="0.4">
      <c r="A58" s="98">
        <v>56</v>
      </c>
      <c r="B58" s="98" t="s">
        <v>151</v>
      </c>
      <c r="C58" s="98" t="s">
        <v>88</v>
      </c>
      <c r="D58" s="57">
        <v>500000000</v>
      </c>
      <c r="F58" s="103"/>
    </row>
    <row r="59" spans="1:6" s="102" customFormat="1" ht="15" customHeight="1" x14ac:dyDescent="0.4">
      <c r="A59" s="98">
        <v>57</v>
      </c>
      <c r="B59" s="98" t="s">
        <v>156</v>
      </c>
      <c r="C59" s="98" t="s">
        <v>157</v>
      </c>
      <c r="D59" s="57">
        <v>100000000</v>
      </c>
      <c r="F59" s="103"/>
    </row>
    <row r="60" spans="1:6" s="102" customFormat="1" ht="15" customHeight="1" x14ac:dyDescent="0.4">
      <c r="A60" s="98">
        <v>58</v>
      </c>
      <c r="B60" s="98" t="s">
        <v>158</v>
      </c>
      <c r="C60" s="98" t="s">
        <v>159</v>
      </c>
      <c r="D60" s="57">
        <v>100000000</v>
      </c>
      <c r="F60" s="103"/>
    </row>
    <row r="61" spans="1:6" s="102" customFormat="1" ht="15" customHeight="1" x14ac:dyDescent="0.4">
      <c r="A61" s="98">
        <v>59</v>
      </c>
      <c r="B61" s="98" t="s">
        <v>160</v>
      </c>
      <c r="C61" s="98" t="s">
        <v>161</v>
      </c>
      <c r="D61" s="57">
        <v>600000000</v>
      </c>
      <c r="F61" s="103"/>
    </row>
    <row r="62" spans="1:6" ht="15" customHeight="1" x14ac:dyDescent="0.4">
      <c r="A62" s="98">
        <v>60</v>
      </c>
      <c r="B62" s="98" t="s">
        <v>162</v>
      </c>
      <c r="C62" s="98" t="s">
        <v>88</v>
      </c>
      <c r="D62" s="57">
        <v>300000000</v>
      </c>
    </row>
    <row r="63" spans="1:6" ht="29.25" customHeight="1" x14ac:dyDescent="0.4">
      <c r="A63" s="167" t="s">
        <v>348</v>
      </c>
      <c r="B63" s="168"/>
      <c r="C63" s="169"/>
      <c r="D63" s="82">
        <f>SUM(D3:D62)</f>
        <v>17970000000</v>
      </c>
    </row>
  </sheetData>
  <mergeCells count="2">
    <mergeCell ref="A1:D1"/>
    <mergeCell ref="A63:C6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rightToLeft="1" workbookViewId="0">
      <selection activeCell="D9" sqref="D9"/>
    </sheetView>
  </sheetViews>
  <sheetFormatPr defaultColWidth="9.125" defaultRowHeight="15.75" x14ac:dyDescent="0.4"/>
  <cols>
    <col min="1" max="1" width="5.375" style="56" customWidth="1"/>
    <col min="2" max="2" width="26.375" style="56" customWidth="1"/>
    <col min="3" max="3" width="12.375" style="61" customWidth="1"/>
    <col min="4" max="4" width="24.5" style="56" customWidth="1"/>
    <col min="5" max="16384" width="9.125" style="56"/>
  </cols>
  <sheetData>
    <row r="1" spans="1:4" ht="42" customHeight="1" thickBot="1" x14ac:dyDescent="0.45">
      <c r="A1" s="170" t="s">
        <v>478</v>
      </c>
      <c r="B1" s="171"/>
      <c r="C1" s="171"/>
      <c r="D1" s="172"/>
    </row>
    <row r="2" spans="1:4" ht="54" customHeight="1" x14ac:dyDescent="0.4">
      <c r="A2" s="80" t="s">
        <v>180</v>
      </c>
      <c r="B2" s="80" t="s">
        <v>181</v>
      </c>
      <c r="C2" s="100" t="s">
        <v>182</v>
      </c>
      <c r="D2" s="100" t="s">
        <v>78</v>
      </c>
    </row>
    <row r="3" spans="1:4" ht="30" x14ac:dyDescent="0.4">
      <c r="A3" s="99">
        <v>1</v>
      </c>
      <c r="B3" s="67" t="s">
        <v>171</v>
      </c>
      <c r="C3" s="68">
        <v>400000000</v>
      </c>
      <c r="D3" s="69" t="s">
        <v>193</v>
      </c>
    </row>
    <row r="4" spans="1:4" ht="30" x14ac:dyDescent="0.4">
      <c r="A4" s="99">
        <v>2</v>
      </c>
      <c r="B4" s="67" t="s">
        <v>172</v>
      </c>
      <c r="C4" s="70">
        <v>400000000</v>
      </c>
      <c r="D4" s="69" t="s">
        <v>193</v>
      </c>
    </row>
    <row r="5" spans="1:4" ht="30" x14ac:dyDescent="0.4">
      <c r="A5" s="99">
        <v>3</v>
      </c>
      <c r="B5" s="71" t="s">
        <v>173</v>
      </c>
      <c r="C5" s="70">
        <v>400000000</v>
      </c>
      <c r="D5" s="69" t="s">
        <v>193</v>
      </c>
    </row>
    <row r="6" spans="1:4" ht="30" x14ac:dyDescent="0.4">
      <c r="A6" s="99">
        <v>4</v>
      </c>
      <c r="B6" s="71" t="s">
        <v>174</v>
      </c>
      <c r="C6" s="68">
        <v>200000000</v>
      </c>
      <c r="D6" s="69" t="s">
        <v>193</v>
      </c>
    </row>
    <row r="7" spans="1:4" ht="30" x14ac:dyDescent="0.4">
      <c r="A7" s="99">
        <v>5</v>
      </c>
      <c r="B7" s="71" t="s">
        <v>175</v>
      </c>
      <c r="C7" s="68">
        <v>250000000</v>
      </c>
      <c r="D7" s="69" t="s">
        <v>193</v>
      </c>
    </row>
    <row r="8" spans="1:4" ht="30" x14ac:dyDescent="0.4">
      <c r="A8" s="99">
        <v>6</v>
      </c>
      <c r="B8" s="67" t="s">
        <v>176</v>
      </c>
      <c r="C8" s="68">
        <v>400000000</v>
      </c>
      <c r="D8" s="69" t="s">
        <v>193</v>
      </c>
    </row>
    <row r="9" spans="1:4" ht="30" x14ac:dyDescent="0.4">
      <c r="A9" s="99">
        <v>7</v>
      </c>
      <c r="B9" s="67" t="s">
        <v>194</v>
      </c>
      <c r="C9" s="68">
        <v>400000000</v>
      </c>
      <c r="D9" s="69" t="s">
        <v>193</v>
      </c>
    </row>
    <row r="10" spans="1:4" ht="30" x14ac:dyDescent="0.4">
      <c r="A10" s="99">
        <v>8</v>
      </c>
      <c r="B10" s="67" t="s">
        <v>177</v>
      </c>
      <c r="C10" s="68">
        <v>400000000</v>
      </c>
      <c r="D10" s="69" t="s">
        <v>193</v>
      </c>
    </row>
    <row r="11" spans="1:4" ht="30" x14ac:dyDescent="0.4">
      <c r="A11" s="99">
        <v>9</v>
      </c>
      <c r="B11" s="67" t="s">
        <v>195</v>
      </c>
      <c r="C11" s="68">
        <v>250000000</v>
      </c>
      <c r="D11" s="69" t="s">
        <v>193</v>
      </c>
    </row>
    <row r="12" spans="1:4" ht="30" x14ac:dyDescent="0.4">
      <c r="A12" s="99">
        <v>10</v>
      </c>
      <c r="B12" s="67" t="s">
        <v>196</v>
      </c>
      <c r="C12" s="68">
        <v>400000000</v>
      </c>
      <c r="D12" s="69" t="s">
        <v>193</v>
      </c>
    </row>
    <row r="13" spans="1:4" ht="30" x14ac:dyDescent="0.4">
      <c r="A13" s="99">
        <v>11</v>
      </c>
      <c r="B13" s="67" t="s">
        <v>178</v>
      </c>
      <c r="C13" s="68">
        <v>400000000</v>
      </c>
      <c r="D13" s="69" t="s">
        <v>193</v>
      </c>
    </row>
    <row r="14" spans="1:4" ht="30" x14ac:dyDescent="0.4">
      <c r="A14" s="99">
        <v>12</v>
      </c>
      <c r="B14" s="67" t="s">
        <v>197</v>
      </c>
      <c r="C14" s="68">
        <v>400000000</v>
      </c>
      <c r="D14" s="69" t="s">
        <v>193</v>
      </c>
    </row>
    <row r="15" spans="1:4" ht="30" x14ac:dyDescent="0.4">
      <c r="A15" s="99">
        <v>13</v>
      </c>
      <c r="B15" s="67" t="s">
        <v>179</v>
      </c>
      <c r="C15" s="68">
        <v>400000000</v>
      </c>
      <c r="D15" s="69" t="s">
        <v>193</v>
      </c>
    </row>
    <row r="16" spans="1:4" ht="30" x14ac:dyDescent="0.4">
      <c r="A16" s="99">
        <v>14</v>
      </c>
      <c r="B16" s="67" t="s">
        <v>198</v>
      </c>
      <c r="C16" s="68">
        <v>400000000</v>
      </c>
      <c r="D16" s="69" t="s">
        <v>193</v>
      </c>
    </row>
    <row r="17" spans="1:6" ht="29.25" customHeight="1" x14ac:dyDescent="0.4">
      <c r="A17" s="167" t="s">
        <v>348</v>
      </c>
      <c r="B17" s="168"/>
      <c r="C17" s="83">
        <f>SUM(C3:C16)</f>
        <v>5100000000</v>
      </c>
      <c r="D17" s="82"/>
      <c r="F17" s="61"/>
    </row>
  </sheetData>
  <mergeCells count="2">
    <mergeCell ref="A1:D1"/>
    <mergeCell ref="A17:B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workbookViewId="0">
      <selection activeCell="C10" sqref="C10"/>
    </sheetView>
  </sheetViews>
  <sheetFormatPr defaultColWidth="9.125" defaultRowHeight="15.75" x14ac:dyDescent="0.4"/>
  <cols>
    <col min="1" max="1" width="5.375" style="56" customWidth="1"/>
    <col min="2" max="2" width="14.875" style="56" customWidth="1"/>
    <col min="3" max="3" width="39" style="56" customWidth="1"/>
    <col min="4" max="4" width="19.625" style="61" customWidth="1"/>
    <col min="5" max="16384" width="9.125" style="56"/>
  </cols>
  <sheetData>
    <row r="1" spans="1:4" ht="28.5" customHeight="1" x14ac:dyDescent="0.4">
      <c r="A1" s="165" t="s">
        <v>479</v>
      </c>
      <c r="B1" s="166"/>
      <c r="C1" s="166"/>
      <c r="D1" s="166"/>
    </row>
    <row r="2" spans="1:4" ht="28.5" customHeight="1" x14ac:dyDescent="0.4">
      <c r="A2" s="104" t="s">
        <v>76</v>
      </c>
      <c r="B2" s="176" t="s">
        <v>184</v>
      </c>
      <c r="C2" s="177"/>
      <c r="D2" s="105" t="s">
        <v>182</v>
      </c>
    </row>
    <row r="3" spans="1:4" s="59" customFormat="1" ht="15" customHeight="1" x14ac:dyDescent="0.4">
      <c r="A3" s="105">
        <v>1</v>
      </c>
      <c r="B3" s="105" t="s">
        <v>152</v>
      </c>
      <c r="C3" s="105" t="s">
        <v>153</v>
      </c>
      <c r="D3" s="57">
        <v>855351500</v>
      </c>
    </row>
    <row r="4" spans="1:4" s="59" customFormat="1" ht="15" customHeight="1" x14ac:dyDescent="0.4">
      <c r="A4" s="105">
        <v>2</v>
      </c>
      <c r="B4" s="105" t="s">
        <v>154</v>
      </c>
      <c r="C4" s="105" t="s">
        <v>155</v>
      </c>
      <c r="D4" s="57">
        <v>503000000</v>
      </c>
    </row>
    <row r="5" spans="1:4" ht="15" customHeight="1" x14ac:dyDescent="0.4">
      <c r="A5" s="105">
        <v>3</v>
      </c>
      <c r="B5" s="105" t="s">
        <v>163</v>
      </c>
      <c r="C5" s="105" t="s">
        <v>164</v>
      </c>
      <c r="D5" s="57">
        <v>1195530000</v>
      </c>
    </row>
    <row r="6" spans="1:4" ht="15" customHeight="1" x14ac:dyDescent="0.4">
      <c r="A6" s="105">
        <v>4</v>
      </c>
      <c r="B6" s="105" t="s">
        <v>165</v>
      </c>
      <c r="C6" s="105" t="s">
        <v>166</v>
      </c>
      <c r="D6" s="57">
        <v>1499750000</v>
      </c>
    </row>
    <row r="7" spans="1:4" ht="15" customHeight="1" x14ac:dyDescent="0.4">
      <c r="A7" s="105">
        <v>5</v>
      </c>
      <c r="B7" s="105" t="s">
        <v>167</v>
      </c>
      <c r="C7" s="105" t="s">
        <v>168</v>
      </c>
      <c r="D7" s="57">
        <v>2699550000</v>
      </c>
    </row>
    <row r="8" spans="1:4" ht="15" customHeight="1" x14ac:dyDescent="0.4">
      <c r="A8" s="105">
        <v>6</v>
      </c>
      <c r="B8" s="105" t="s">
        <v>169</v>
      </c>
      <c r="C8" s="105" t="s">
        <v>170</v>
      </c>
      <c r="D8" s="57">
        <v>1799700000</v>
      </c>
    </row>
    <row r="9" spans="1:4" x14ac:dyDescent="0.4">
      <c r="A9" s="105">
        <v>7</v>
      </c>
      <c r="B9" s="105" t="s">
        <v>350</v>
      </c>
      <c r="C9" s="105" t="s">
        <v>349</v>
      </c>
      <c r="D9" s="57">
        <v>2334130000</v>
      </c>
    </row>
    <row r="10" spans="1:4" x14ac:dyDescent="0.4">
      <c r="A10" s="105">
        <v>8</v>
      </c>
      <c r="B10" s="105" t="s">
        <v>352</v>
      </c>
      <c r="C10" s="105" t="s">
        <v>351</v>
      </c>
      <c r="D10" s="57">
        <v>239960000</v>
      </c>
    </row>
    <row r="11" spans="1:4" ht="24" x14ac:dyDescent="0.6">
      <c r="A11" s="173" t="s">
        <v>74</v>
      </c>
      <c r="B11" s="173"/>
      <c r="C11" s="173"/>
      <c r="D11" s="84">
        <f>SUM(D3:D10)</f>
        <v>11126971500</v>
      </c>
    </row>
    <row r="12" spans="1:4" x14ac:dyDescent="0.4">
      <c r="A12" s="174" t="s">
        <v>15</v>
      </c>
      <c r="B12" s="174"/>
      <c r="C12" s="174"/>
      <c r="D12" s="109">
        <v>410090000</v>
      </c>
    </row>
    <row r="13" spans="1:4" x14ac:dyDescent="0.4">
      <c r="A13" s="174" t="s">
        <v>16</v>
      </c>
      <c r="B13" s="174"/>
      <c r="C13" s="174"/>
      <c r="D13" s="109">
        <v>1300812380</v>
      </c>
    </row>
    <row r="14" spans="1:4" x14ac:dyDescent="0.4">
      <c r="A14" s="174" t="s">
        <v>17</v>
      </c>
      <c r="B14" s="174"/>
      <c r="C14" s="174"/>
      <c r="D14" s="109">
        <v>5793666800</v>
      </c>
    </row>
    <row r="15" spans="1:4" ht="24.75" customHeight="1" x14ac:dyDescent="0.4">
      <c r="A15" s="175" t="s">
        <v>74</v>
      </c>
      <c r="B15" s="175"/>
      <c r="C15" s="175"/>
      <c r="D15" s="90">
        <f>SUM(D12:D14)</f>
        <v>7504569180</v>
      </c>
    </row>
    <row r="16" spans="1:4" ht="24" x14ac:dyDescent="0.6">
      <c r="A16" s="173" t="s">
        <v>348</v>
      </c>
      <c r="B16" s="173"/>
      <c r="C16" s="173"/>
      <c r="D16" s="84">
        <f>D11+D15</f>
        <v>18631540680</v>
      </c>
    </row>
  </sheetData>
  <mergeCells count="8">
    <mergeCell ref="A16:C16"/>
    <mergeCell ref="A1:D1"/>
    <mergeCell ref="A11:C11"/>
    <mergeCell ref="A12:C12"/>
    <mergeCell ref="A13:C13"/>
    <mergeCell ref="A14:C14"/>
    <mergeCell ref="A15:C15"/>
    <mergeCell ref="B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8"/>
  <sheetViews>
    <sheetView rightToLeft="1" view="pageBreakPreview" topLeftCell="A118" zoomScale="60" zoomScaleNormal="100" workbookViewId="0">
      <selection activeCell="E166" sqref="E166"/>
    </sheetView>
  </sheetViews>
  <sheetFormatPr defaultRowHeight="15" x14ac:dyDescent="0.2"/>
  <cols>
    <col min="1" max="1" width="7.75" customWidth="1"/>
    <col min="2" max="2" width="5.875" style="64" customWidth="1"/>
    <col min="3" max="3" width="21.875" style="64" customWidth="1"/>
    <col min="4" max="4" width="14" style="78" customWidth="1"/>
    <col min="5" max="5" width="27.125" style="64" customWidth="1"/>
  </cols>
  <sheetData>
    <row r="1" spans="2:5" ht="27" customHeight="1" x14ac:dyDescent="0.2">
      <c r="B1" s="178" t="s">
        <v>480</v>
      </c>
      <c r="C1" s="178"/>
      <c r="D1" s="178"/>
      <c r="E1" s="178"/>
    </row>
    <row r="2" spans="2:5" x14ac:dyDescent="0.2">
      <c r="B2" s="60" t="s">
        <v>76</v>
      </c>
      <c r="C2" s="60" t="s">
        <v>358</v>
      </c>
      <c r="D2" s="62" t="s">
        <v>182</v>
      </c>
      <c r="E2" s="60" t="s">
        <v>78</v>
      </c>
    </row>
    <row r="3" spans="2:5" ht="17.25" x14ac:dyDescent="0.4">
      <c r="B3" s="73">
        <v>1</v>
      </c>
      <c r="C3" s="73" t="s">
        <v>202</v>
      </c>
      <c r="D3" s="72">
        <v>45000000</v>
      </c>
      <c r="E3" s="73" t="s">
        <v>201</v>
      </c>
    </row>
    <row r="4" spans="2:5" ht="17.25" x14ac:dyDescent="0.4">
      <c r="B4" s="73">
        <v>2</v>
      </c>
      <c r="C4" s="73" t="s">
        <v>185</v>
      </c>
      <c r="D4" s="72">
        <v>120000000</v>
      </c>
      <c r="E4" s="73" t="s">
        <v>201</v>
      </c>
    </row>
    <row r="5" spans="2:5" ht="17.25" x14ac:dyDescent="0.4">
      <c r="B5" s="73">
        <v>3</v>
      </c>
      <c r="C5" s="73" t="s">
        <v>203</v>
      </c>
      <c r="D5" s="72">
        <v>20000000</v>
      </c>
      <c r="E5" s="73" t="s">
        <v>201</v>
      </c>
    </row>
    <row r="6" spans="2:5" ht="17.25" x14ac:dyDescent="0.4">
      <c r="B6" s="73">
        <v>4</v>
      </c>
      <c r="C6" s="73" t="s">
        <v>204</v>
      </c>
      <c r="D6" s="72">
        <v>50000000</v>
      </c>
      <c r="E6" s="73" t="s">
        <v>201</v>
      </c>
    </row>
    <row r="7" spans="2:5" ht="17.25" x14ac:dyDescent="0.4">
      <c r="B7" s="73">
        <v>5</v>
      </c>
      <c r="C7" s="73" t="s">
        <v>205</v>
      </c>
      <c r="D7" s="72">
        <v>40000000</v>
      </c>
      <c r="E7" s="73" t="s">
        <v>201</v>
      </c>
    </row>
    <row r="8" spans="2:5" ht="17.25" x14ac:dyDescent="0.4">
      <c r="B8" s="73">
        <v>6</v>
      </c>
      <c r="C8" s="73" t="s">
        <v>206</v>
      </c>
      <c r="D8" s="72">
        <v>35000000</v>
      </c>
      <c r="E8" s="73" t="s">
        <v>201</v>
      </c>
    </row>
    <row r="9" spans="2:5" ht="17.25" x14ac:dyDescent="0.4">
      <c r="B9" s="73">
        <v>7</v>
      </c>
      <c r="C9" s="73" t="s">
        <v>207</v>
      </c>
      <c r="D9" s="72">
        <v>40000000</v>
      </c>
      <c r="E9" s="73" t="s">
        <v>201</v>
      </c>
    </row>
    <row r="10" spans="2:5" ht="17.25" x14ac:dyDescent="0.4">
      <c r="B10" s="73">
        <v>8</v>
      </c>
      <c r="C10" s="73" t="s">
        <v>208</v>
      </c>
      <c r="D10" s="72">
        <v>60000000</v>
      </c>
      <c r="E10" s="73" t="s">
        <v>201</v>
      </c>
    </row>
    <row r="11" spans="2:5" ht="17.25" x14ac:dyDescent="0.4">
      <c r="B11" s="73">
        <v>9</v>
      </c>
      <c r="C11" s="73" t="s">
        <v>209</v>
      </c>
      <c r="D11" s="72">
        <v>50000000</v>
      </c>
      <c r="E11" s="73" t="s">
        <v>201</v>
      </c>
    </row>
    <row r="12" spans="2:5" ht="17.25" x14ac:dyDescent="0.4">
      <c r="B12" s="73">
        <v>10</v>
      </c>
      <c r="C12" s="73" t="s">
        <v>210</v>
      </c>
      <c r="D12" s="72">
        <v>150000000</v>
      </c>
      <c r="E12" s="73" t="s">
        <v>201</v>
      </c>
    </row>
    <row r="13" spans="2:5" ht="17.25" x14ac:dyDescent="0.4">
      <c r="B13" s="73">
        <v>11</v>
      </c>
      <c r="C13" s="73" t="s">
        <v>211</v>
      </c>
      <c r="D13" s="72">
        <v>60000000</v>
      </c>
      <c r="E13" s="73" t="s">
        <v>201</v>
      </c>
    </row>
    <row r="14" spans="2:5" ht="17.25" x14ac:dyDescent="0.4">
      <c r="B14" s="73">
        <v>12</v>
      </c>
      <c r="C14" s="73" t="s">
        <v>212</v>
      </c>
      <c r="D14" s="72">
        <v>60000000</v>
      </c>
      <c r="E14" s="73" t="s">
        <v>201</v>
      </c>
    </row>
    <row r="15" spans="2:5" ht="17.25" x14ac:dyDescent="0.4">
      <c r="B15" s="73">
        <v>13</v>
      </c>
      <c r="C15" s="73" t="s">
        <v>213</v>
      </c>
      <c r="D15" s="72">
        <v>70000000</v>
      </c>
      <c r="E15" s="73" t="s">
        <v>201</v>
      </c>
    </row>
    <row r="16" spans="2:5" ht="17.25" x14ac:dyDescent="0.4">
      <c r="B16" s="73">
        <v>14</v>
      </c>
      <c r="C16" s="73" t="s">
        <v>214</v>
      </c>
      <c r="D16" s="72">
        <v>120000000</v>
      </c>
      <c r="E16" s="73" t="s">
        <v>201</v>
      </c>
    </row>
    <row r="17" spans="2:5" ht="17.25" x14ac:dyDescent="0.4">
      <c r="B17" s="73">
        <v>15</v>
      </c>
      <c r="C17" s="73" t="s">
        <v>215</v>
      </c>
      <c r="D17" s="72">
        <v>100000000</v>
      </c>
      <c r="E17" s="73" t="s">
        <v>201</v>
      </c>
    </row>
    <row r="18" spans="2:5" ht="17.25" x14ac:dyDescent="0.4">
      <c r="B18" s="73">
        <v>16</v>
      </c>
      <c r="C18" s="73" t="s">
        <v>216</v>
      </c>
      <c r="D18" s="72">
        <v>60000000</v>
      </c>
      <c r="E18" s="73" t="s">
        <v>201</v>
      </c>
    </row>
    <row r="19" spans="2:5" ht="17.25" x14ac:dyDescent="0.4">
      <c r="B19" s="73">
        <v>17</v>
      </c>
      <c r="C19" s="73" t="s">
        <v>217</v>
      </c>
      <c r="D19" s="72">
        <v>120000000</v>
      </c>
      <c r="E19" s="73" t="s">
        <v>201</v>
      </c>
    </row>
    <row r="20" spans="2:5" ht="17.25" x14ac:dyDescent="0.4">
      <c r="B20" s="73">
        <v>18</v>
      </c>
      <c r="C20" s="73" t="s">
        <v>218</v>
      </c>
      <c r="D20" s="72">
        <v>100000000</v>
      </c>
      <c r="E20" s="73" t="s">
        <v>201</v>
      </c>
    </row>
    <row r="21" spans="2:5" ht="17.25" x14ac:dyDescent="0.4">
      <c r="B21" s="73">
        <v>19</v>
      </c>
      <c r="C21" s="73" t="s">
        <v>219</v>
      </c>
      <c r="D21" s="72">
        <v>20000000</v>
      </c>
      <c r="E21" s="73" t="s">
        <v>201</v>
      </c>
    </row>
    <row r="22" spans="2:5" ht="17.25" x14ac:dyDescent="0.4">
      <c r="B22" s="73">
        <v>20</v>
      </c>
      <c r="C22" s="73" t="s">
        <v>220</v>
      </c>
      <c r="D22" s="72">
        <v>100000000</v>
      </c>
      <c r="E22" s="73" t="s">
        <v>201</v>
      </c>
    </row>
    <row r="23" spans="2:5" ht="17.25" x14ac:dyDescent="0.4">
      <c r="B23" s="73">
        <v>21</v>
      </c>
      <c r="C23" s="73" t="s">
        <v>221</v>
      </c>
      <c r="D23" s="72">
        <v>50000000</v>
      </c>
      <c r="E23" s="73" t="s">
        <v>201</v>
      </c>
    </row>
    <row r="24" spans="2:5" ht="17.25" x14ac:dyDescent="0.4">
      <c r="B24" s="73">
        <v>22</v>
      </c>
      <c r="C24" s="73" t="s">
        <v>222</v>
      </c>
      <c r="D24" s="72">
        <v>60000000</v>
      </c>
      <c r="E24" s="73" t="s">
        <v>201</v>
      </c>
    </row>
    <row r="25" spans="2:5" ht="17.25" x14ac:dyDescent="0.4">
      <c r="B25" s="73">
        <v>23</v>
      </c>
      <c r="C25" s="73" t="s">
        <v>223</v>
      </c>
      <c r="D25" s="72">
        <v>60000000</v>
      </c>
      <c r="E25" s="73" t="s">
        <v>201</v>
      </c>
    </row>
    <row r="26" spans="2:5" ht="17.25" x14ac:dyDescent="0.4">
      <c r="B26" s="73">
        <v>24</v>
      </c>
      <c r="C26" s="73" t="s">
        <v>224</v>
      </c>
      <c r="D26" s="72">
        <v>40000000</v>
      </c>
      <c r="E26" s="73" t="s">
        <v>201</v>
      </c>
    </row>
    <row r="27" spans="2:5" ht="17.25" x14ac:dyDescent="0.4">
      <c r="B27" s="73">
        <v>25</v>
      </c>
      <c r="C27" s="73" t="s">
        <v>225</v>
      </c>
      <c r="D27" s="72">
        <v>40000000</v>
      </c>
      <c r="E27" s="73" t="s">
        <v>201</v>
      </c>
    </row>
    <row r="28" spans="2:5" ht="17.25" x14ac:dyDescent="0.4">
      <c r="B28" s="73">
        <v>26</v>
      </c>
      <c r="C28" s="73" t="s">
        <v>226</v>
      </c>
      <c r="D28" s="72">
        <v>40000000</v>
      </c>
      <c r="E28" s="73" t="s">
        <v>201</v>
      </c>
    </row>
    <row r="29" spans="2:5" ht="17.25" x14ac:dyDescent="0.4">
      <c r="B29" s="73">
        <v>27</v>
      </c>
      <c r="C29" s="73" t="s">
        <v>227</v>
      </c>
      <c r="D29" s="72">
        <v>40000000</v>
      </c>
      <c r="E29" s="73" t="s">
        <v>201</v>
      </c>
    </row>
    <row r="30" spans="2:5" ht="17.25" x14ac:dyDescent="0.4">
      <c r="B30" s="73">
        <v>28</v>
      </c>
      <c r="C30" s="73" t="s">
        <v>228</v>
      </c>
      <c r="D30" s="72">
        <v>40000000</v>
      </c>
      <c r="E30" s="73" t="s">
        <v>201</v>
      </c>
    </row>
    <row r="31" spans="2:5" ht="17.25" x14ac:dyDescent="0.4">
      <c r="B31" s="73">
        <v>29</v>
      </c>
      <c r="C31" s="73" t="s">
        <v>229</v>
      </c>
      <c r="D31" s="72">
        <v>30000000</v>
      </c>
      <c r="E31" s="73" t="s">
        <v>201</v>
      </c>
    </row>
    <row r="32" spans="2:5" ht="17.25" x14ac:dyDescent="0.4">
      <c r="B32" s="73">
        <v>30</v>
      </c>
      <c r="C32" s="73" t="s">
        <v>230</v>
      </c>
      <c r="D32" s="72">
        <v>20000000</v>
      </c>
      <c r="E32" s="73" t="s">
        <v>201</v>
      </c>
    </row>
    <row r="33" spans="2:5" ht="17.25" x14ac:dyDescent="0.4">
      <c r="B33" s="73">
        <v>31</v>
      </c>
      <c r="C33" s="73" t="s">
        <v>231</v>
      </c>
      <c r="D33" s="72">
        <v>100000000</v>
      </c>
      <c r="E33" s="73" t="s">
        <v>201</v>
      </c>
    </row>
    <row r="34" spans="2:5" ht="17.25" x14ac:dyDescent="0.4">
      <c r="B34" s="73">
        <v>32</v>
      </c>
      <c r="C34" s="73" t="s">
        <v>232</v>
      </c>
      <c r="D34" s="72">
        <v>50000000</v>
      </c>
      <c r="E34" s="73" t="s">
        <v>201</v>
      </c>
    </row>
    <row r="35" spans="2:5" ht="17.25" x14ac:dyDescent="0.4">
      <c r="B35" s="73">
        <v>33</v>
      </c>
      <c r="C35" s="73" t="s">
        <v>233</v>
      </c>
      <c r="D35" s="72">
        <v>20000000</v>
      </c>
      <c r="E35" s="73" t="s">
        <v>201</v>
      </c>
    </row>
    <row r="36" spans="2:5" ht="17.25" x14ac:dyDescent="0.4">
      <c r="B36" s="73">
        <v>34</v>
      </c>
      <c r="C36" s="73" t="s">
        <v>234</v>
      </c>
      <c r="D36" s="72">
        <v>40000000</v>
      </c>
      <c r="E36" s="73" t="s">
        <v>201</v>
      </c>
    </row>
    <row r="37" spans="2:5" ht="17.25" x14ac:dyDescent="0.4">
      <c r="B37" s="73">
        <v>35</v>
      </c>
      <c r="C37" s="73" t="s">
        <v>235</v>
      </c>
      <c r="D37" s="72">
        <v>20000000</v>
      </c>
      <c r="E37" s="73" t="s">
        <v>201</v>
      </c>
    </row>
    <row r="38" spans="2:5" ht="17.25" x14ac:dyDescent="0.4">
      <c r="B38" s="73">
        <v>36</v>
      </c>
      <c r="C38" s="73" t="s">
        <v>236</v>
      </c>
      <c r="D38" s="72">
        <v>40000000</v>
      </c>
      <c r="E38" s="73" t="s">
        <v>201</v>
      </c>
    </row>
    <row r="39" spans="2:5" ht="17.25" x14ac:dyDescent="0.4">
      <c r="B39" s="73">
        <v>37</v>
      </c>
      <c r="C39" s="73" t="s">
        <v>237</v>
      </c>
      <c r="D39" s="72">
        <v>20000000</v>
      </c>
      <c r="E39" s="73" t="s">
        <v>201</v>
      </c>
    </row>
    <row r="40" spans="2:5" ht="17.25" x14ac:dyDescent="0.4">
      <c r="B40" s="73">
        <v>38</v>
      </c>
      <c r="C40" s="73" t="s">
        <v>238</v>
      </c>
      <c r="D40" s="72">
        <v>50000000</v>
      </c>
      <c r="E40" s="73" t="s">
        <v>201</v>
      </c>
    </row>
    <row r="41" spans="2:5" ht="17.25" x14ac:dyDescent="0.4">
      <c r="B41" s="73">
        <v>39</v>
      </c>
      <c r="C41" s="73" t="s">
        <v>239</v>
      </c>
      <c r="D41" s="72">
        <v>50000000</v>
      </c>
      <c r="E41" s="73" t="s">
        <v>201</v>
      </c>
    </row>
    <row r="42" spans="2:5" ht="17.25" x14ac:dyDescent="0.4">
      <c r="B42" s="73">
        <v>40</v>
      </c>
      <c r="C42" s="73" t="s">
        <v>240</v>
      </c>
      <c r="D42" s="72">
        <v>20000000</v>
      </c>
      <c r="E42" s="73" t="s">
        <v>201</v>
      </c>
    </row>
    <row r="43" spans="2:5" ht="17.25" x14ac:dyDescent="0.4">
      <c r="B43" s="73">
        <v>41</v>
      </c>
      <c r="C43" s="73" t="s">
        <v>241</v>
      </c>
      <c r="D43" s="72">
        <v>40000000</v>
      </c>
      <c r="E43" s="73" t="s">
        <v>201</v>
      </c>
    </row>
    <row r="44" spans="2:5" ht="17.25" x14ac:dyDescent="0.4">
      <c r="B44" s="73">
        <v>42</v>
      </c>
      <c r="C44" s="73" t="s">
        <v>242</v>
      </c>
      <c r="D44" s="72">
        <v>100000000</v>
      </c>
      <c r="E44" s="73" t="s">
        <v>201</v>
      </c>
    </row>
    <row r="45" spans="2:5" ht="17.25" x14ac:dyDescent="0.4">
      <c r="B45" s="73">
        <v>43</v>
      </c>
      <c r="C45" s="73" t="s">
        <v>243</v>
      </c>
      <c r="D45" s="72">
        <v>40000000</v>
      </c>
      <c r="E45" s="73" t="s">
        <v>201</v>
      </c>
    </row>
    <row r="46" spans="2:5" ht="17.25" x14ac:dyDescent="0.4">
      <c r="B46" s="73">
        <v>44</v>
      </c>
      <c r="C46" s="73" t="s">
        <v>244</v>
      </c>
      <c r="D46" s="72">
        <v>50000000</v>
      </c>
      <c r="E46" s="73" t="s">
        <v>201</v>
      </c>
    </row>
    <row r="47" spans="2:5" ht="17.25" x14ac:dyDescent="0.4">
      <c r="B47" s="73">
        <v>45</v>
      </c>
      <c r="C47" s="73" t="s">
        <v>245</v>
      </c>
      <c r="D47" s="72">
        <v>20000000</v>
      </c>
      <c r="E47" s="73" t="s">
        <v>201</v>
      </c>
    </row>
    <row r="48" spans="2:5" ht="17.25" x14ac:dyDescent="0.4">
      <c r="B48" s="73">
        <v>46</v>
      </c>
      <c r="C48" s="73" t="s">
        <v>246</v>
      </c>
      <c r="D48" s="72">
        <v>50000000</v>
      </c>
      <c r="E48" s="73" t="s">
        <v>201</v>
      </c>
    </row>
    <row r="49" spans="2:5" ht="17.25" x14ac:dyDescent="0.4">
      <c r="B49" s="73">
        <v>47</v>
      </c>
      <c r="C49" s="73" t="s">
        <v>247</v>
      </c>
      <c r="D49" s="72">
        <v>50000000</v>
      </c>
      <c r="E49" s="73" t="s">
        <v>201</v>
      </c>
    </row>
    <row r="50" spans="2:5" ht="17.25" x14ac:dyDescent="0.4">
      <c r="B50" s="73">
        <v>48</v>
      </c>
      <c r="C50" s="73" t="s">
        <v>248</v>
      </c>
      <c r="D50" s="72">
        <v>50000000</v>
      </c>
      <c r="E50" s="73" t="s">
        <v>201</v>
      </c>
    </row>
    <row r="51" spans="2:5" ht="17.25" x14ac:dyDescent="0.4">
      <c r="B51" s="73">
        <v>49</v>
      </c>
      <c r="C51" s="73" t="s">
        <v>249</v>
      </c>
      <c r="D51" s="72">
        <v>40000000</v>
      </c>
      <c r="E51" s="73" t="s">
        <v>201</v>
      </c>
    </row>
    <row r="52" spans="2:5" ht="17.25" x14ac:dyDescent="0.4">
      <c r="B52" s="73">
        <v>50</v>
      </c>
      <c r="C52" s="73" t="s">
        <v>250</v>
      </c>
      <c r="D52" s="72">
        <v>40000000</v>
      </c>
      <c r="E52" s="73" t="s">
        <v>201</v>
      </c>
    </row>
    <row r="53" spans="2:5" ht="17.25" x14ac:dyDescent="0.4">
      <c r="B53" s="73">
        <v>51</v>
      </c>
      <c r="C53" s="73" t="s">
        <v>251</v>
      </c>
      <c r="D53" s="72">
        <v>40000000</v>
      </c>
      <c r="E53" s="73" t="s">
        <v>201</v>
      </c>
    </row>
    <row r="54" spans="2:5" ht="17.25" x14ac:dyDescent="0.4">
      <c r="B54" s="73">
        <v>52</v>
      </c>
      <c r="C54" s="73" t="s">
        <v>252</v>
      </c>
      <c r="D54" s="72">
        <v>40000000</v>
      </c>
      <c r="E54" s="73" t="s">
        <v>201</v>
      </c>
    </row>
    <row r="55" spans="2:5" ht="17.25" x14ac:dyDescent="0.4">
      <c r="B55" s="73">
        <v>53</v>
      </c>
      <c r="C55" s="73" t="s">
        <v>253</v>
      </c>
      <c r="D55" s="72">
        <v>40000000</v>
      </c>
      <c r="E55" s="73" t="s">
        <v>201</v>
      </c>
    </row>
    <row r="56" spans="2:5" ht="17.25" x14ac:dyDescent="0.4">
      <c r="B56" s="73">
        <v>54</v>
      </c>
      <c r="C56" s="73" t="s">
        <v>254</v>
      </c>
      <c r="D56" s="72">
        <v>40000000</v>
      </c>
      <c r="E56" s="73" t="s">
        <v>201</v>
      </c>
    </row>
    <row r="57" spans="2:5" ht="17.25" x14ac:dyDescent="0.4">
      <c r="B57" s="73">
        <v>55</v>
      </c>
      <c r="C57" s="73" t="s">
        <v>255</v>
      </c>
      <c r="D57" s="72">
        <v>40000000</v>
      </c>
      <c r="E57" s="73" t="s">
        <v>201</v>
      </c>
    </row>
    <row r="58" spans="2:5" ht="17.25" x14ac:dyDescent="0.4">
      <c r="B58" s="73">
        <v>56</v>
      </c>
      <c r="C58" s="73" t="s">
        <v>256</v>
      </c>
      <c r="D58" s="72">
        <v>20000000</v>
      </c>
      <c r="E58" s="73" t="s">
        <v>201</v>
      </c>
    </row>
    <row r="59" spans="2:5" ht="17.25" x14ac:dyDescent="0.4">
      <c r="B59" s="73">
        <v>57</v>
      </c>
      <c r="C59" s="73" t="s">
        <v>257</v>
      </c>
      <c r="D59" s="72">
        <v>20000000</v>
      </c>
      <c r="E59" s="73" t="s">
        <v>201</v>
      </c>
    </row>
    <row r="60" spans="2:5" ht="17.25" x14ac:dyDescent="0.4">
      <c r="B60" s="73">
        <v>58</v>
      </c>
      <c r="C60" s="73" t="s">
        <v>258</v>
      </c>
      <c r="D60" s="72">
        <v>30000000</v>
      </c>
      <c r="E60" s="73" t="s">
        <v>201</v>
      </c>
    </row>
    <row r="61" spans="2:5" ht="17.25" x14ac:dyDescent="0.4">
      <c r="B61" s="73">
        <v>59</v>
      </c>
      <c r="C61" s="73" t="s">
        <v>259</v>
      </c>
      <c r="D61" s="72">
        <v>20000000</v>
      </c>
      <c r="E61" s="73" t="s">
        <v>201</v>
      </c>
    </row>
    <row r="62" spans="2:5" ht="17.25" x14ac:dyDescent="0.4">
      <c r="B62" s="73">
        <v>60</v>
      </c>
      <c r="C62" s="73" t="s">
        <v>260</v>
      </c>
      <c r="D62" s="72">
        <v>20000000</v>
      </c>
      <c r="E62" s="73" t="s">
        <v>201</v>
      </c>
    </row>
    <row r="63" spans="2:5" ht="17.25" x14ac:dyDescent="0.4">
      <c r="B63" s="73">
        <v>61</v>
      </c>
      <c r="C63" s="72" t="s">
        <v>199</v>
      </c>
      <c r="D63" s="72">
        <v>60000000.299999997</v>
      </c>
      <c r="E63" s="73" t="s">
        <v>201</v>
      </c>
    </row>
    <row r="64" spans="2:5" ht="17.25" x14ac:dyDescent="0.4">
      <c r="B64" s="73">
        <v>62</v>
      </c>
      <c r="C64" s="72" t="s">
        <v>261</v>
      </c>
      <c r="D64" s="72">
        <v>20000000</v>
      </c>
      <c r="E64" s="73" t="s">
        <v>201</v>
      </c>
    </row>
    <row r="65" spans="2:5" ht="17.25" x14ac:dyDescent="0.4">
      <c r="B65" s="73">
        <v>63</v>
      </c>
      <c r="C65" s="72" t="s">
        <v>262</v>
      </c>
      <c r="D65" s="72">
        <v>20000000</v>
      </c>
      <c r="E65" s="73" t="s">
        <v>201</v>
      </c>
    </row>
    <row r="66" spans="2:5" ht="17.25" x14ac:dyDescent="0.4">
      <c r="B66" s="73">
        <v>64</v>
      </c>
      <c r="C66" s="73" t="s">
        <v>263</v>
      </c>
      <c r="D66" s="72">
        <v>70000000</v>
      </c>
      <c r="E66" s="73" t="s">
        <v>201</v>
      </c>
    </row>
    <row r="67" spans="2:5" ht="17.25" x14ac:dyDescent="0.4">
      <c r="B67" s="73">
        <v>65</v>
      </c>
      <c r="C67" s="73" t="s">
        <v>264</v>
      </c>
      <c r="D67" s="72">
        <v>40000000</v>
      </c>
      <c r="E67" s="73" t="s">
        <v>201</v>
      </c>
    </row>
    <row r="68" spans="2:5" ht="17.25" x14ac:dyDescent="0.4">
      <c r="B68" s="73">
        <v>66</v>
      </c>
      <c r="C68" s="73" t="s">
        <v>265</v>
      </c>
      <c r="D68" s="72">
        <v>45000000</v>
      </c>
      <c r="E68" s="73" t="s">
        <v>201</v>
      </c>
    </row>
    <row r="69" spans="2:5" ht="17.25" x14ac:dyDescent="0.4">
      <c r="B69" s="73">
        <v>67</v>
      </c>
      <c r="C69" s="73" t="s">
        <v>266</v>
      </c>
      <c r="D69" s="72">
        <v>150000000</v>
      </c>
      <c r="E69" s="73" t="s">
        <v>201</v>
      </c>
    </row>
    <row r="70" spans="2:5" ht="17.25" x14ac:dyDescent="0.4">
      <c r="B70" s="73">
        <v>68</v>
      </c>
      <c r="C70" s="75" t="s">
        <v>267</v>
      </c>
      <c r="D70" s="72">
        <v>40000000</v>
      </c>
      <c r="E70" s="73" t="s">
        <v>201</v>
      </c>
    </row>
    <row r="71" spans="2:5" ht="17.25" x14ac:dyDescent="0.4">
      <c r="B71" s="73">
        <v>69</v>
      </c>
      <c r="C71" s="76" t="s">
        <v>268</v>
      </c>
      <c r="D71" s="72">
        <v>70000000</v>
      </c>
      <c r="E71" s="73" t="s">
        <v>201</v>
      </c>
    </row>
    <row r="72" spans="2:5" ht="17.25" x14ac:dyDescent="0.4">
      <c r="B72" s="73">
        <v>70</v>
      </c>
      <c r="C72" s="76" t="s">
        <v>269</v>
      </c>
      <c r="D72" s="72">
        <v>40000000</v>
      </c>
      <c r="E72" s="73" t="s">
        <v>201</v>
      </c>
    </row>
    <row r="73" spans="2:5" ht="17.25" x14ac:dyDescent="0.4">
      <c r="B73" s="73">
        <v>71</v>
      </c>
      <c r="C73" s="75" t="s">
        <v>270</v>
      </c>
      <c r="D73" s="72">
        <v>260000000</v>
      </c>
      <c r="E73" s="73" t="s">
        <v>201</v>
      </c>
    </row>
    <row r="74" spans="2:5" ht="17.25" x14ac:dyDescent="0.4">
      <c r="B74" s="73">
        <v>72</v>
      </c>
      <c r="C74" s="73" t="s">
        <v>271</v>
      </c>
      <c r="D74" s="72">
        <v>90000000</v>
      </c>
      <c r="E74" s="73" t="s">
        <v>201</v>
      </c>
    </row>
    <row r="75" spans="2:5" ht="17.25" x14ac:dyDescent="0.4">
      <c r="B75" s="73">
        <v>73</v>
      </c>
      <c r="C75" s="73" t="s">
        <v>272</v>
      </c>
      <c r="D75" s="72">
        <v>45000000</v>
      </c>
      <c r="E75" s="73" t="s">
        <v>201</v>
      </c>
    </row>
    <row r="76" spans="2:5" ht="17.25" x14ac:dyDescent="0.4">
      <c r="B76" s="73">
        <v>74</v>
      </c>
      <c r="C76" s="73" t="s">
        <v>273</v>
      </c>
      <c r="D76" s="72">
        <v>45000000</v>
      </c>
      <c r="E76" s="73" t="s">
        <v>201</v>
      </c>
    </row>
    <row r="77" spans="2:5" ht="17.25" x14ac:dyDescent="0.4">
      <c r="B77" s="73">
        <v>75</v>
      </c>
      <c r="C77" s="73" t="s">
        <v>274</v>
      </c>
      <c r="D77" s="72">
        <v>45000000</v>
      </c>
      <c r="E77" s="73" t="s">
        <v>201</v>
      </c>
    </row>
    <row r="78" spans="2:5" ht="17.25" x14ac:dyDescent="0.4">
      <c r="B78" s="73">
        <v>76</v>
      </c>
      <c r="C78" s="73" t="s">
        <v>275</v>
      </c>
      <c r="D78" s="72">
        <v>45000000</v>
      </c>
      <c r="E78" s="73" t="s">
        <v>201</v>
      </c>
    </row>
    <row r="79" spans="2:5" ht="17.25" x14ac:dyDescent="0.4">
      <c r="B79" s="73">
        <v>77</v>
      </c>
      <c r="C79" s="73" t="s">
        <v>276</v>
      </c>
      <c r="D79" s="72">
        <v>20000000</v>
      </c>
      <c r="E79" s="73" t="s">
        <v>201</v>
      </c>
    </row>
    <row r="80" spans="2:5" ht="17.25" x14ac:dyDescent="0.4">
      <c r="B80" s="73">
        <v>78</v>
      </c>
      <c r="C80" s="66" t="s">
        <v>277</v>
      </c>
      <c r="D80" s="72">
        <v>20000000</v>
      </c>
      <c r="E80" s="73" t="s">
        <v>201</v>
      </c>
    </row>
    <row r="81" spans="2:5" ht="17.25" x14ac:dyDescent="0.4">
      <c r="B81" s="73">
        <v>79</v>
      </c>
      <c r="C81" s="73" t="s">
        <v>278</v>
      </c>
      <c r="D81" s="72">
        <v>40000000</v>
      </c>
      <c r="E81" s="73" t="s">
        <v>201</v>
      </c>
    </row>
    <row r="82" spans="2:5" ht="17.25" x14ac:dyDescent="0.4">
      <c r="B82" s="73">
        <v>80</v>
      </c>
      <c r="C82" s="60" t="s">
        <v>500</v>
      </c>
      <c r="D82" s="62">
        <v>100000000</v>
      </c>
      <c r="E82" s="63" t="s">
        <v>359</v>
      </c>
    </row>
    <row r="83" spans="2:5" ht="17.25" x14ac:dyDescent="0.4">
      <c r="B83" s="73">
        <v>81</v>
      </c>
      <c r="C83" s="60" t="s">
        <v>281</v>
      </c>
      <c r="D83" s="62">
        <v>150000000</v>
      </c>
      <c r="E83" s="73" t="s">
        <v>201</v>
      </c>
    </row>
    <row r="84" spans="2:5" ht="17.25" x14ac:dyDescent="0.4">
      <c r="B84" s="73">
        <v>82</v>
      </c>
      <c r="C84" s="77" t="s">
        <v>282</v>
      </c>
      <c r="D84" s="62">
        <v>70000000</v>
      </c>
      <c r="E84" s="73" t="s">
        <v>201</v>
      </c>
    </row>
    <row r="85" spans="2:5" ht="17.25" x14ac:dyDescent="0.4">
      <c r="B85" s="73">
        <v>83</v>
      </c>
      <c r="C85" s="77" t="s">
        <v>283</v>
      </c>
      <c r="D85" s="62">
        <v>30000000</v>
      </c>
      <c r="E85" s="73" t="s">
        <v>201</v>
      </c>
    </row>
    <row r="86" spans="2:5" ht="17.25" x14ac:dyDescent="0.4">
      <c r="B86" s="73">
        <v>84</v>
      </c>
      <c r="C86" s="77" t="s">
        <v>284</v>
      </c>
      <c r="D86" s="62">
        <v>30000000</v>
      </c>
      <c r="E86" s="73" t="s">
        <v>201</v>
      </c>
    </row>
    <row r="87" spans="2:5" ht="17.25" x14ac:dyDescent="0.4">
      <c r="B87" s="73">
        <v>85</v>
      </c>
      <c r="C87" s="77" t="s">
        <v>285</v>
      </c>
      <c r="D87" s="62">
        <v>30000000</v>
      </c>
      <c r="E87" s="73" t="s">
        <v>201</v>
      </c>
    </row>
    <row r="88" spans="2:5" ht="17.25" x14ac:dyDescent="0.4">
      <c r="B88" s="73">
        <v>86</v>
      </c>
      <c r="C88" s="77" t="s">
        <v>286</v>
      </c>
      <c r="D88" s="62">
        <v>50000000</v>
      </c>
      <c r="E88" s="73" t="s">
        <v>201</v>
      </c>
    </row>
    <row r="89" spans="2:5" ht="17.25" x14ac:dyDescent="0.4">
      <c r="B89" s="73">
        <v>87</v>
      </c>
      <c r="C89" s="77" t="s">
        <v>287</v>
      </c>
      <c r="D89" s="62">
        <v>50000000</v>
      </c>
      <c r="E89" s="73" t="s">
        <v>201</v>
      </c>
    </row>
    <row r="90" spans="2:5" ht="17.25" x14ac:dyDescent="0.4">
      <c r="B90" s="73">
        <v>88</v>
      </c>
      <c r="C90" s="77" t="s">
        <v>288</v>
      </c>
      <c r="D90" s="62">
        <v>50000000</v>
      </c>
      <c r="E90" s="73" t="s">
        <v>201</v>
      </c>
    </row>
    <row r="91" spans="2:5" ht="17.25" x14ac:dyDescent="0.4">
      <c r="B91" s="73">
        <v>89</v>
      </c>
      <c r="C91" s="77" t="s">
        <v>289</v>
      </c>
      <c r="D91" s="62">
        <v>50000000</v>
      </c>
      <c r="E91" s="73" t="s">
        <v>201</v>
      </c>
    </row>
    <row r="92" spans="2:5" ht="17.25" x14ac:dyDescent="0.4">
      <c r="B92" s="73">
        <v>90</v>
      </c>
      <c r="C92" s="77" t="s">
        <v>290</v>
      </c>
      <c r="D92" s="62">
        <v>30000000</v>
      </c>
      <c r="E92" s="73" t="s">
        <v>201</v>
      </c>
    </row>
    <row r="93" spans="2:5" ht="17.25" x14ac:dyDescent="0.4">
      <c r="B93" s="73">
        <v>91</v>
      </c>
      <c r="C93" s="77" t="s">
        <v>291</v>
      </c>
      <c r="D93" s="62">
        <v>30000000</v>
      </c>
      <c r="E93" s="73" t="s">
        <v>201</v>
      </c>
    </row>
    <row r="94" spans="2:5" ht="17.25" x14ac:dyDescent="0.4">
      <c r="B94" s="73">
        <v>92</v>
      </c>
      <c r="C94" s="77" t="s">
        <v>292</v>
      </c>
      <c r="D94" s="62">
        <v>30000000</v>
      </c>
      <c r="E94" s="73" t="s">
        <v>201</v>
      </c>
    </row>
    <row r="95" spans="2:5" ht="17.25" x14ac:dyDescent="0.4">
      <c r="B95" s="73">
        <v>93</v>
      </c>
      <c r="C95" s="77" t="s">
        <v>293</v>
      </c>
      <c r="D95" s="62">
        <v>30000000</v>
      </c>
      <c r="E95" s="73" t="s">
        <v>201</v>
      </c>
    </row>
    <row r="96" spans="2:5" ht="17.25" x14ac:dyDescent="0.4">
      <c r="B96" s="73">
        <v>94</v>
      </c>
      <c r="C96" s="77" t="s">
        <v>294</v>
      </c>
      <c r="D96" s="62">
        <v>30000000</v>
      </c>
      <c r="E96" s="73" t="s">
        <v>201</v>
      </c>
    </row>
    <row r="97" spans="2:5" ht="17.25" x14ac:dyDescent="0.4">
      <c r="B97" s="73">
        <v>95</v>
      </c>
      <c r="C97" s="77" t="s">
        <v>295</v>
      </c>
      <c r="D97" s="62">
        <v>30000000</v>
      </c>
      <c r="E97" s="73" t="s">
        <v>201</v>
      </c>
    </row>
    <row r="98" spans="2:5" ht="17.25" x14ac:dyDescent="0.4">
      <c r="B98" s="73">
        <v>96</v>
      </c>
      <c r="C98" s="77" t="s">
        <v>296</v>
      </c>
      <c r="D98" s="62">
        <v>10000000</v>
      </c>
      <c r="E98" s="73" t="s">
        <v>201</v>
      </c>
    </row>
    <row r="99" spans="2:5" ht="17.25" x14ac:dyDescent="0.4">
      <c r="B99" s="73">
        <v>97</v>
      </c>
      <c r="C99" s="77" t="s">
        <v>297</v>
      </c>
      <c r="D99" s="62">
        <v>72000000</v>
      </c>
      <c r="E99" s="73" t="s">
        <v>201</v>
      </c>
    </row>
    <row r="100" spans="2:5" ht="17.25" x14ac:dyDescent="0.4">
      <c r="B100" s="73">
        <v>98</v>
      </c>
      <c r="C100" s="77" t="s">
        <v>298</v>
      </c>
      <c r="D100" s="62">
        <v>20000000</v>
      </c>
      <c r="E100" s="73" t="s">
        <v>201</v>
      </c>
    </row>
    <row r="101" spans="2:5" ht="17.25" x14ac:dyDescent="0.4">
      <c r="B101" s="73">
        <v>99</v>
      </c>
      <c r="C101" s="77" t="s">
        <v>299</v>
      </c>
      <c r="D101" s="62">
        <v>20000000</v>
      </c>
      <c r="E101" s="73" t="s">
        <v>201</v>
      </c>
    </row>
    <row r="102" spans="2:5" ht="17.25" x14ac:dyDescent="0.4">
      <c r="B102" s="73">
        <v>100</v>
      </c>
      <c r="C102" s="77" t="s">
        <v>300</v>
      </c>
      <c r="D102" s="62">
        <v>50000000</v>
      </c>
      <c r="E102" s="73" t="s">
        <v>201</v>
      </c>
    </row>
    <row r="103" spans="2:5" ht="17.25" x14ac:dyDescent="0.4">
      <c r="B103" s="73">
        <v>101</v>
      </c>
      <c r="C103" s="77" t="s">
        <v>301</v>
      </c>
      <c r="D103" s="62">
        <v>40000000</v>
      </c>
      <c r="E103" s="73" t="s">
        <v>201</v>
      </c>
    </row>
    <row r="104" spans="2:5" ht="17.25" x14ac:dyDescent="0.4">
      <c r="B104" s="73">
        <v>102</v>
      </c>
      <c r="C104" s="77" t="s">
        <v>302</v>
      </c>
      <c r="D104" s="62">
        <v>30000000</v>
      </c>
      <c r="E104" s="73" t="s">
        <v>201</v>
      </c>
    </row>
    <row r="105" spans="2:5" ht="17.25" x14ac:dyDescent="0.4">
      <c r="B105" s="73">
        <v>103</v>
      </c>
      <c r="C105" s="77" t="s">
        <v>303</v>
      </c>
      <c r="D105" s="62">
        <v>7000000</v>
      </c>
      <c r="E105" s="73" t="s">
        <v>201</v>
      </c>
    </row>
    <row r="106" spans="2:5" ht="17.25" x14ac:dyDescent="0.4">
      <c r="B106" s="73">
        <v>104</v>
      </c>
      <c r="C106" s="77" t="s">
        <v>304</v>
      </c>
      <c r="D106" s="62">
        <v>7000000</v>
      </c>
      <c r="E106" s="73" t="s">
        <v>201</v>
      </c>
    </row>
    <row r="107" spans="2:5" ht="17.25" x14ac:dyDescent="0.4">
      <c r="B107" s="73">
        <v>105</v>
      </c>
      <c r="C107" s="77" t="s">
        <v>305</v>
      </c>
      <c r="D107" s="62">
        <v>7000000</v>
      </c>
      <c r="E107" s="73" t="s">
        <v>201</v>
      </c>
    </row>
    <row r="108" spans="2:5" ht="17.25" x14ac:dyDescent="0.4">
      <c r="B108" s="73">
        <v>106</v>
      </c>
      <c r="C108" s="77" t="s">
        <v>306</v>
      </c>
      <c r="D108" s="62">
        <v>7000000</v>
      </c>
      <c r="E108" s="73" t="s">
        <v>201</v>
      </c>
    </row>
    <row r="109" spans="2:5" ht="17.25" x14ac:dyDescent="0.4">
      <c r="B109" s="73">
        <v>107</v>
      </c>
      <c r="C109" s="77" t="s">
        <v>307</v>
      </c>
      <c r="D109" s="62">
        <v>7000000</v>
      </c>
      <c r="E109" s="73" t="s">
        <v>201</v>
      </c>
    </row>
    <row r="110" spans="2:5" ht="17.25" x14ac:dyDescent="0.4">
      <c r="B110" s="73">
        <v>108</v>
      </c>
      <c r="C110" s="77" t="s">
        <v>308</v>
      </c>
      <c r="D110" s="62">
        <v>7000000</v>
      </c>
      <c r="E110" s="73" t="s">
        <v>201</v>
      </c>
    </row>
    <row r="111" spans="2:5" ht="17.25" x14ac:dyDescent="0.4">
      <c r="B111" s="73">
        <v>109</v>
      </c>
      <c r="C111" s="77" t="s">
        <v>309</v>
      </c>
      <c r="D111" s="62">
        <v>7000000</v>
      </c>
      <c r="E111" s="73" t="s">
        <v>201</v>
      </c>
    </row>
    <row r="112" spans="2:5" ht="17.25" x14ac:dyDescent="0.4">
      <c r="B112" s="73">
        <v>110</v>
      </c>
      <c r="C112" s="77" t="s">
        <v>310</v>
      </c>
      <c r="D112" s="62">
        <v>7000000</v>
      </c>
      <c r="E112" s="73" t="s">
        <v>201</v>
      </c>
    </row>
    <row r="113" spans="2:5" ht="17.25" x14ac:dyDescent="0.4">
      <c r="B113" s="73">
        <v>111</v>
      </c>
      <c r="C113" s="77" t="s">
        <v>311</v>
      </c>
      <c r="D113" s="62">
        <v>7000000</v>
      </c>
      <c r="E113" s="73" t="s">
        <v>201</v>
      </c>
    </row>
    <row r="114" spans="2:5" ht="17.25" x14ac:dyDescent="0.4">
      <c r="B114" s="73">
        <v>112</v>
      </c>
      <c r="C114" s="77" t="s">
        <v>312</v>
      </c>
      <c r="D114" s="62">
        <v>7000000</v>
      </c>
      <c r="E114" s="73" t="s">
        <v>201</v>
      </c>
    </row>
    <row r="115" spans="2:5" ht="17.25" x14ac:dyDescent="0.4">
      <c r="B115" s="73">
        <v>113</v>
      </c>
      <c r="C115" s="77" t="s">
        <v>313</v>
      </c>
      <c r="D115" s="62">
        <v>7000000</v>
      </c>
      <c r="E115" s="73" t="s">
        <v>201</v>
      </c>
    </row>
    <row r="116" spans="2:5" ht="17.25" x14ac:dyDescent="0.4">
      <c r="B116" s="73">
        <v>114</v>
      </c>
      <c r="C116" s="77" t="s">
        <v>314</v>
      </c>
      <c r="D116" s="62">
        <v>7000000</v>
      </c>
      <c r="E116" s="73" t="s">
        <v>201</v>
      </c>
    </row>
    <row r="117" spans="2:5" ht="17.25" x14ac:dyDescent="0.4">
      <c r="B117" s="73">
        <v>115</v>
      </c>
      <c r="C117" s="77" t="s">
        <v>315</v>
      </c>
      <c r="D117" s="62">
        <v>7000000</v>
      </c>
      <c r="E117" s="73" t="s">
        <v>201</v>
      </c>
    </row>
    <row r="118" spans="2:5" ht="17.25" x14ac:dyDescent="0.4">
      <c r="B118" s="73">
        <v>116</v>
      </c>
      <c r="C118" s="77" t="s">
        <v>316</v>
      </c>
      <c r="D118" s="62">
        <v>10500000</v>
      </c>
      <c r="E118" s="73" t="s">
        <v>201</v>
      </c>
    </row>
    <row r="119" spans="2:5" ht="17.25" x14ac:dyDescent="0.4">
      <c r="B119" s="73">
        <v>117</v>
      </c>
      <c r="C119" s="77" t="s">
        <v>317</v>
      </c>
      <c r="D119" s="62">
        <v>7000000</v>
      </c>
      <c r="E119" s="73" t="s">
        <v>201</v>
      </c>
    </row>
    <row r="120" spans="2:5" ht="17.25" x14ac:dyDescent="0.4">
      <c r="B120" s="73">
        <v>118</v>
      </c>
      <c r="C120" s="77" t="s">
        <v>318</v>
      </c>
      <c r="D120" s="62">
        <v>7000000</v>
      </c>
      <c r="E120" s="73" t="s">
        <v>201</v>
      </c>
    </row>
    <row r="121" spans="2:5" ht="17.25" x14ac:dyDescent="0.4">
      <c r="B121" s="73">
        <v>119</v>
      </c>
      <c r="C121" s="77" t="s">
        <v>319</v>
      </c>
      <c r="D121" s="62">
        <v>7000000</v>
      </c>
      <c r="E121" s="73" t="s">
        <v>201</v>
      </c>
    </row>
    <row r="122" spans="2:5" ht="17.25" x14ac:dyDescent="0.4">
      <c r="B122" s="73">
        <v>120</v>
      </c>
      <c r="C122" s="77" t="s">
        <v>320</v>
      </c>
      <c r="D122" s="62">
        <v>7000000</v>
      </c>
      <c r="E122" s="73" t="s">
        <v>201</v>
      </c>
    </row>
    <row r="123" spans="2:5" ht="17.25" x14ac:dyDescent="0.4">
      <c r="B123" s="73">
        <v>121</v>
      </c>
      <c r="C123" s="77" t="s">
        <v>321</v>
      </c>
      <c r="D123" s="62">
        <v>7000000</v>
      </c>
      <c r="E123" s="73" t="s">
        <v>201</v>
      </c>
    </row>
    <row r="124" spans="2:5" ht="17.25" x14ac:dyDescent="0.4">
      <c r="B124" s="73">
        <v>122</v>
      </c>
      <c r="C124" s="77" t="s">
        <v>322</v>
      </c>
      <c r="D124" s="62">
        <v>7000000</v>
      </c>
      <c r="E124" s="73" t="s">
        <v>201</v>
      </c>
    </row>
    <row r="125" spans="2:5" ht="17.25" x14ac:dyDescent="0.4">
      <c r="B125" s="73">
        <v>123</v>
      </c>
      <c r="C125" s="77" t="s">
        <v>323</v>
      </c>
      <c r="D125" s="62">
        <v>40000000</v>
      </c>
      <c r="E125" s="73" t="s">
        <v>201</v>
      </c>
    </row>
    <row r="126" spans="2:5" ht="17.25" x14ac:dyDescent="0.4">
      <c r="B126" s="73">
        <v>124</v>
      </c>
      <c r="C126" s="77" t="s">
        <v>324</v>
      </c>
      <c r="D126" s="62">
        <v>21000000</v>
      </c>
      <c r="E126" s="73" t="s">
        <v>201</v>
      </c>
    </row>
    <row r="127" spans="2:5" ht="17.25" x14ac:dyDescent="0.4">
      <c r="B127" s="73">
        <v>125</v>
      </c>
      <c r="C127" s="77" t="s">
        <v>325</v>
      </c>
      <c r="D127" s="62">
        <v>7000000</v>
      </c>
      <c r="E127" s="73" t="s">
        <v>201</v>
      </c>
    </row>
    <row r="128" spans="2:5" ht="17.25" x14ac:dyDescent="0.4">
      <c r="B128" s="73">
        <v>126</v>
      </c>
      <c r="C128" s="77" t="s">
        <v>326</v>
      </c>
      <c r="D128" s="62">
        <v>7000000</v>
      </c>
      <c r="E128" s="73" t="s">
        <v>201</v>
      </c>
    </row>
    <row r="129" spans="2:5" ht="17.25" x14ac:dyDescent="0.4">
      <c r="B129" s="73">
        <v>127</v>
      </c>
      <c r="C129" s="77" t="s">
        <v>327</v>
      </c>
      <c r="D129" s="62">
        <v>7000000</v>
      </c>
      <c r="E129" s="73" t="s">
        <v>201</v>
      </c>
    </row>
    <row r="130" spans="2:5" ht="17.25" x14ac:dyDescent="0.4">
      <c r="B130" s="73">
        <v>128</v>
      </c>
      <c r="C130" s="77" t="s">
        <v>328</v>
      </c>
      <c r="D130" s="62">
        <v>7000000</v>
      </c>
      <c r="E130" s="73" t="s">
        <v>201</v>
      </c>
    </row>
    <row r="131" spans="2:5" ht="17.25" x14ac:dyDescent="0.4">
      <c r="B131" s="73">
        <v>129</v>
      </c>
      <c r="C131" s="77" t="s">
        <v>329</v>
      </c>
      <c r="D131" s="62">
        <v>7000000</v>
      </c>
      <c r="E131" s="73" t="s">
        <v>201</v>
      </c>
    </row>
    <row r="132" spans="2:5" ht="17.25" x14ac:dyDescent="0.4">
      <c r="B132" s="73">
        <v>130</v>
      </c>
      <c r="C132" s="77" t="s">
        <v>330</v>
      </c>
      <c r="D132" s="62">
        <v>7000000</v>
      </c>
      <c r="E132" s="73" t="s">
        <v>201</v>
      </c>
    </row>
    <row r="133" spans="2:5" ht="17.25" x14ac:dyDescent="0.4">
      <c r="B133" s="73">
        <v>131</v>
      </c>
      <c r="C133" s="77" t="s">
        <v>331</v>
      </c>
      <c r="D133" s="62">
        <v>7000000</v>
      </c>
      <c r="E133" s="73" t="s">
        <v>201</v>
      </c>
    </row>
    <row r="134" spans="2:5" ht="17.25" x14ac:dyDescent="0.4">
      <c r="B134" s="73">
        <v>132</v>
      </c>
      <c r="C134" s="77" t="s">
        <v>332</v>
      </c>
      <c r="D134" s="62">
        <v>7000000</v>
      </c>
      <c r="E134" s="73" t="s">
        <v>201</v>
      </c>
    </row>
    <row r="135" spans="2:5" ht="17.25" x14ac:dyDescent="0.4">
      <c r="B135" s="73">
        <v>133</v>
      </c>
      <c r="C135" s="77" t="s">
        <v>333</v>
      </c>
      <c r="D135" s="62">
        <v>7000000</v>
      </c>
      <c r="E135" s="73" t="s">
        <v>201</v>
      </c>
    </row>
    <row r="136" spans="2:5" ht="17.25" x14ac:dyDescent="0.4">
      <c r="B136" s="73">
        <v>134</v>
      </c>
      <c r="C136" s="77" t="s">
        <v>334</v>
      </c>
      <c r="D136" s="62">
        <v>21000000</v>
      </c>
      <c r="E136" s="73" t="s">
        <v>201</v>
      </c>
    </row>
    <row r="137" spans="2:5" ht="17.25" x14ac:dyDescent="0.4">
      <c r="B137" s="73">
        <v>135</v>
      </c>
      <c r="C137" s="77" t="s">
        <v>335</v>
      </c>
      <c r="D137" s="62">
        <v>3500000</v>
      </c>
      <c r="E137" s="73" t="s">
        <v>201</v>
      </c>
    </row>
    <row r="138" spans="2:5" ht="17.25" x14ac:dyDescent="0.4">
      <c r="B138" s="73">
        <v>136</v>
      </c>
      <c r="C138" s="77" t="s">
        <v>336</v>
      </c>
      <c r="D138" s="62">
        <v>3500000</v>
      </c>
      <c r="E138" s="73" t="s">
        <v>201</v>
      </c>
    </row>
    <row r="139" spans="2:5" ht="17.25" x14ac:dyDescent="0.4">
      <c r="B139" s="73">
        <v>137</v>
      </c>
      <c r="C139" s="77" t="s">
        <v>337</v>
      </c>
      <c r="D139" s="62">
        <v>3500000</v>
      </c>
      <c r="E139" s="73" t="s">
        <v>201</v>
      </c>
    </row>
    <row r="140" spans="2:5" ht="17.25" x14ac:dyDescent="0.4">
      <c r="B140" s="73">
        <v>138</v>
      </c>
      <c r="C140" s="77" t="s">
        <v>338</v>
      </c>
      <c r="D140" s="62">
        <v>3500000</v>
      </c>
      <c r="E140" s="73" t="s">
        <v>201</v>
      </c>
    </row>
    <row r="141" spans="2:5" ht="17.25" x14ac:dyDescent="0.4">
      <c r="B141" s="73">
        <v>139</v>
      </c>
      <c r="C141" s="77" t="s">
        <v>339</v>
      </c>
      <c r="D141" s="62">
        <v>3500000</v>
      </c>
      <c r="E141" s="73" t="s">
        <v>201</v>
      </c>
    </row>
    <row r="142" spans="2:5" ht="17.25" x14ac:dyDescent="0.4">
      <c r="B142" s="73">
        <v>140</v>
      </c>
      <c r="C142" s="77" t="s">
        <v>340</v>
      </c>
      <c r="D142" s="62">
        <v>3500000</v>
      </c>
      <c r="E142" s="73" t="s">
        <v>201</v>
      </c>
    </row>
    <row r="143" spans="2:5" ht="17.25" x14ac:dyDescent="0.4">
      <c r="B143" s="73">
        <v>141</v>
      </c>
      <c r="C143" s="77" t="s">
        <v>341</v>
      </c>
      <c r="D143" s="62">
        <v>3500000</v>
      </c>
      <c r="E143" s="73" t="s">
        <v>201</v>
      </c>
    </row>
    <row r="144" spans="2:5" ht="17.25" x14ac:dyDescent="0.4">
      <c r="B144" s="73">
        <v>142</v>
      </c>
      <c r="C144" s="77" t="s">
        <v>342</v>
      </c>
      <c r="D144" s="62">
        <v>18000000</v>
      </c>
      <c r="E144" s="73" t="s">
        <v>201</v>
      </c>
    </row>
    <row r="145" spans="2:5" ht="17.25" x14ac:dyDescent="0.4">
      <c r="B145" s="73">
        <v>143</v>
      </c>
      <c r="C145" s="77" t="s">
        <v>343</v>
      </c>
      <c r="D145" s="62">
        <v>20000000</v>
      </c>
      <c r="E145" s="73" t="s">
        <v>201</v>
      </c>
    </row>
    <row r="146" spans="2:5" ht="17.25" x14ac:dyDescent="0.4">
      <c r="B146" s="73">
        <v>144</v>
      </c>
      <c r="C146" s="77" t="s">
        <v>344</v>
      </c>
      <c r="D146" s="62">
        <v>20000000</v>
      </c>
      <c r="E146" s="73" t="s">
        <v>201</v>
      </c>
    </row>
    <row r="147" spans="2:5" ht="17.25" x14ac:dyDescent="0.4">
      <c r="B147" s="73">
        <v>145</v>
      </c>
      <c r="C147" s="77" t="s">
        <v>345</v>
      </c>
      <c r="D147" s="62">
        <v>30000000</v>
      </c>
      <c r="E147" s="73" t="s">
        <v>201</v>
      </c>
    </row>
    <row r="148" spans="2:5" ht="17.25" x14ac:dyDescent="0.4">
      <c r="B148" s="73">
        <v>146</v>
      </c>
      <c r="C148" s="77" t="s">
        <v>346</v>
      </c>
      <c r="D148" s="62">
        <v>60000000</v>
      </c>
      <c r="E148" s="73" t="s">
        <v>201</v>
      </c>
    </row>
    <row r="149" spans="2:5" ht="17.25" x14ac:dyDescent="0.4">
      <c r="B149" s="73">
        <v>147</v>
      </c>
      <c r="C149" s="60" t="s">
        <v>355</v>
      </c>
      <c r="D149" s="62">
        <v>400000000</v>
      </c>
      <c r="E149" s="63" t="s">
        <v>360</v>
      </c>
    </row>
    <row r="150" spans="2:5" ht="17.25" x14ac:dyDescent="0.4">
      <c r="B150" s="73">
        <v>148</v>
      </c>
      <c r="C150" s="60" t="s">
        <v>353</v>
      </c>
      <c r="D150" s="62">
        <v>100000000</v>
      </c>
      <c r="E150" s="63" t="s">
        <v>347</v>
      </c>
    </row>
    <row r="151" spans="2:5" ht="17.25" x14ac:dyDescent="0.4">
      <c r="B151" s="73">
        <v>149</v>
      </c>
      <c r="C151" s="60" t="s">
        <v>354</v>
      </c>
      <c r="D151" s="62">
        <v>110000000</v>
      </c>
      <c r="E151" s="63" t="s">
        <v>347</v>
      </c>
    </row>
    <row r="152" spans="2:5" s="64" customFormat="1" ht="26.25" customHeight="1" x14ac:dyDescent="0.4">
      <c r="B152" s="73">
        <v>150</v>
      </c>
      <c r="C152" s="65" t="s">
        <v>356</v>
      </c>
      <c r="D152" s="62">
        <v>1086957000</v>
      </c>
      <c r="E152" s="63" t="s">
        <v>357</v>
      </c>
    </row>
    <row r="153" spans="2:5" s="64" customFormat="1" ht="28.5" customHeight="1" x14ac:dyDescent="0.4">
      <c r="B153" s="73">
        <v>151</v>
      </c>
      <c r="C153" s="85" t="s">
        <v>279</v>
      </c>
      <c r="D153" s="62">
        <v>150000000</v>
      </c>
      <c r="E153" s="73" t="s">
        <v>280</v>
      </c>
    </row>
    <row r="154" spans="2:5" s="74" customFormat="1" ht="24" customHeight="1" x14ac:dyDescent="0.4">
      <c r="B154" s="73">
        <v>152</v>
      </c>
      <c r="C154" s="65" t="s">
        <v>200</v>
      </c>
      <c r="D154" s="72">
        <v>1000000000</v>
      </c>
      <c r="E154" s="73" t="s">
        <v>201</v>
      </c>
    </row>
    <row r="155" spans="2:5" s="64" customFormat="1" x14ac:dyDescent="0.4">
      <c r="B155" s="73">
        <v>153</v>
      </c>
      <c r="C155" s="85" t="s">
        <v>189</v>
      </c>
      <c r="D155" s="62">
        <v>50000000</v>
      </c>
      <c r="E155" s="63" t="s">
        <v>190</v>
      </c>
    </row>
    <row r="156" spans="2:5" s="64" customFormat="1" x14ac:dyDescent="0.4">
      <c r="B156" s="73">
        <v>154</v>
      </c>
      <c r="C156" s="85" t="s">
        <v>191</v>
      </c>
      <c r="D156" s="62">
        <v>50000000</v>
      </c>
      <c r="E156" s="63" t="s">
        <v>190</v>
      </c>
    </row>
    <row r="157" spans="2:5" s="64" customFormat="1" x14ac:dyDescent="0.4">
      <c r="B157" s="73">
        <v>155</v>
      </c>
      <c r="C157" s="85" t="s">
        <v>192</v>
      </c>
      <c r="D157" s="62">
        <v>50000000</v>
      </c>
      <c r="E157" s="63" t="s">
        <v>190</v>
      </c>
    </row>
    <row r="158" spans="2:5" ht="21.75" customHeight="1" x14ac:dyDescent="0.2">
      <c r="B158" s="179" t="s">
        <v>348</v>
      </c>
      <c r="C158" s="180"/>
      <c r="D158" s="62">
        <f>SUM(D3:D157)</f>
        <v>8694957000.2999992</v>
      </c>
      <c r="E158" s="88"/>
    </row>
  </sheetData>
  <mergeCells count="2">
    <mergeCell ref="B1:E1"/>
    <mergeCell ref="B158:C158"/>
  </mergeCells>
  <pageMargins left="0.7" right="0.7" top="0.75" bottom="0.75" header="0.3" footer="0.3"/>
  <pageSetup scale="95" orientation="portrait" r:id="rId1"/>
  <rowBreaks count="1" manualBreakCount="1">
    <brk id="121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"/>
  <sheetViews>
    <sheetView rightToLeft="1" workbookViewId="0">
      <selection activeCell="C4" sqref="C4"/>
    </sheetView>
  </sheetViews>
  <sheetFormatPr defaultColWidth="9.125" defaultRowHeight="15.75" x14ac:dyDescent="0.2"/>
  <cols>
    <col min="1" max="1" width="9.125" style="110"/>
    <col min="2" max="2" width="15.125" style="110" customWidth="1"/>
    <col min="3" max="3" width="12.125" style="114" bestFit="1" customWidth="1"/>
    <col min="4" max="4" width="41.875" style="115" customWidth="1"/>
    <col min="5" max="5" width="9.125" style="110" hidden="1" customWidth="1"/>
    <col min="6" max="6" width="0.125" style="110" hidden="1" customWidth="1"/>
    <col min="7" max="15" width="9.125" style="110" hidden="1" customWidth="1"/>
    <col min="16" max="16" width="0.75" style="110" hidden="1" customWidth="1"/>
    <col min="17" max="17" width="9.125" style="110" hidden="1" customWidth="1"/>
    <col min="18" max="18" width="8.75" style="110" hidden="1" customWidth="1"/>
    <col min="19" max="29" width="9.125" style="110" hidden="1" customWidth="1"/>
    <col min="30" max="30" width="1" style="110" hidden="1" customWidth="1"/>
    <col min="31" max="33" width="9.125" style="110" hidden="1" customWidth="1"/>
    <col min="34" max="65" width="9.125" style="110"/>
    <col min="66" max="66" width="2.875" style="110" customWidth="1"/>
    <col min="67" max="96" width="9.125" style="110" hidden="1" customWidth="1"/>
    <col min="97" max="97" width="3.25" style="110" hidden="1" customWidth="1"/>
    <col min="98" max="119" width="9.125" style="110" hidden="1" customWidth="1"/>
    <col min="120" max="120" width="0.75" style="110" hidden="1" customWidth="1"/>
    <col min="121" max="142" width="9.125" style="110" hidden="1" customWidth="1"/>
    <col min="143" max="143" width="0.75" style="110" hidden="1" customWidth="1"/>
    <col min="144" max="164" width="9.125" style="110" hidden="1" customWidth="1"/>
    <col min="165" max="165" width="0.375" style="110" hidden="1" customWidth="1"/>
    <col min="166" max="176" width="9.125" style="110" hidden="1" customWidth="1"/>
    <col min="177" max="177" width="0.75" style="110" hidden="1" customWidth="1"/>
    <col min="178" max="186" width="9.125" style="110" hidden="1" customWidth="1"/>
    <col min="187" max="187" width="0.75" style="110" hidden="1" customWidth="1"/>
    <col min="188" max="196" width="9.125" style="110" hidden="1" customWidth="1"/>
    <col min="197" max="197" width="0.375" style="110" hidden="1" customWidth="1"/>
    <col min="198" max="216" width="9.125" style="110" hidden="1" customWidth="1"/>
    <col min="217" max="217" width="0.375" style="110" hidden="1" customWidth="1"/>
    <col min="218" max="221" width="9.125" style="110" hidden="1" customWidth="1"/>
    <col min="222" max="16384" width="9.125" style="110"/>
  </cols>
  <sheetData>
    <row r="1" spans="1:5" ht="27" customHeight="1" x14ac:dyDescent="0.2">
      <c r="A1" s="174" t="s">
        <v>481</v>
      </c>
      <c r="B1" s="174"/>
      <c r="C1" s="174"/>
      <c r="D1" s="174"/>
    </row>
    <row r="2" spans="1:5" ht="30" customHeight="1" x14ac:dyDescent="0.2">
      <c r="A2" s="111" t="s">
        <v>180</v>
      </c>
      <c r="B2" s="111" t="s">
        <v>181</v>
      </c>
      <c r="C2" s="82" t="s">
        <v>182</v>
      </c>
      <c r="D2" s="82" t="s">
        <v>78</v>
      </c>
      <c r="E2" s="116" t="s">
        <v>184</v>
      </c>
    </row>
    <row r="3" spans="1:5" ht="30" customHeight="1" x14ac:dyDescent="0.2">
      <c r="A3" s="111">
        <v>1</v>
      </c>
      <c r="B3" s="111" t="s">
        <v>186</v>
      </c>
      <c r="C3" s="82">
        <v>1740000000</v>
      </c>
      <c r="D3" s="112" t="s">
        <v>361</v>
      </c>
    </row>
    <row r="4" spans="1:5" ht="30" customHeight="1" x14ac:dyDescent="0.4">
      <c r="A4" s="111">
        <v>2</v>
      </c>
      <c r="B4" s="111" t="s">
        <v>187</v>
      </c>
      <c r="C4" s="82">
        <v>1848000000</v>
      </c>
      <c r="D4" s="113" t="s">
        <v>365</v>
      </c>
    </row>
    <row r="5" spans="1:5" ht="30" customHeight="1" x14ac:dyDescent="0.2">
      <c r="A5" s="111">
        <v>3</v>
      </c>
      <c r="B5" s="111" t="s">
        <v>363</v>
      </c>
      <c r="C5" s="82">
        <v>110000000</v>
      </c>
      <c r="D5" s="112" t="s">
        <v>362</v>
      </c>
    </row>
    <row r="6" spans="1:5" ht="30" customHeight="1" x14ac:dyDescent="0.4">
      <c r="A6" s="111">
        <v>4</v>
      </c>
      <c r="B6" s="111" t="s">
        <v>188</v>
      </c>
      <c r="C6" s="82">
        <v>1848000000</v>
      </c>
      <c r="D6" s="113" t="s">
        <v>364</v>
      </c>
    </row>
    <row r="7" spans="1:5" ht="32.25" customHeight="1" x14ac:dyDescent="0.2">
      <c r="A7" s="174" t="s">
        <v>348</v>
      </c>
      <c r="B7" s="174"/>
      <c r="C7" s="82">
        <f>SUM(C3:C6)</f>
        <v>5546000000</v>
      </c>
      <c r="D7" s="111"/>
    </row>
    <row r="8" spans="1:5" x14ac:dyDescent="0.2">
      <c r="D8" s="110"/>
    </row>
    <row r="9" spans="1:5" x14ac:dyDescent="0.2">
      <c r="D9" s="110"/>
    </row>
    <row r="10" spans="1:5" x14ac:dyDescent="0.2">
      <c r="D10" s="110"/>
    </row>
  </sheetData>
  <mergeCells count="2">
    <mergeCell ref="A7:B7"/>
    <mergeCell ref="A1:D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rightToLeft="1" workbookViewId="0">
      <selection activeCell="P4" sqref="P4"/>
    </sheetView>
  </sheetViews>
  <sheetFormatPr defaultRowHeight="14.25" x14ac:dyDescent="0.2"/>
  <cols>
    <col min="2" max="2" width="14.375" customWidth="1"/>
    <col min="3" max="3" width="15.375" customWidth="1"/>
    <col min="4" max="4" width="37" customWidth="1"/>
  </cols>
  <sheetData>
    <row r="1" spans="1:4" s="64" customFormat="1" ht="27" customHeight="1" x14ac:dyDescent="0.2">
      <c r="A1" s="178" t="s">
        <v>482</v>
      </c>
      <c r="B1" s="178"/>
      <c r="C1" s="178"/>
      <c r="D1" s="178"/>
    </row>
    <row r="2" spans="1:4" s="64" customFormat="1" ht="30" customHeight="1" x14ac:dyDescent="0.2">
      <c r="A2" s="101" t="s">
        <v>180</v>
      </c>
      <c r="B2" s="101" t="s">
        <v>181</v>
      </c>
      <c r="C2" s="62" t="s">
        <v>182</v>
      </c>
      <c r="D2" s="62" t="s">
        <v>78</v>
      </c>
    </row>
    <row r="3" spans="1:4" s="64" customFormat="1" ht="25.5" customHeight="1" x14ac:dyDescent="0.2">
      <c r="A3" s="101">
        <v>1</v>
      </c>
      <c r="B3" s="101" t="s">
        <v>449</v>
      </c>
      <c r="C3" s="62">
        <v>760870000</v>
      </c>
      <c r="D3" s="63" t="s">
        <v>456</v>
      </c>
    </row>
    <row r="4" spans="1:4" s="64" customFormat="1" ht="41.25" customHeight="1" x14ac:dyDescent="0.2">
      <c r="A4" s="101">
        <v>2</v>
      </c>
      <c r="B4" s="101" t="s">
        <v>501</v>
      </c>
      <c r="C4" s="62">
        <f>1743093726+446900000</f>
        <v>2189993726</v>
      </c>
      <c r="D4" s="86" t="s">
        <v>502</v>
      </c>
    </row>
    <row r="5" spans="1:4" s="64" customFormat="1" ht="33.75" customHeight="1" x14ac:dyDescent="0.2">
      <c r="A5" s="178" t="s">
        <v>348</v>
      </c>
      <c r="B5" s="178"/>
      <c r="C5" s="62">
        <f>SUM(C3:C4)</f>
        <v>2950863726</v>
      </c>
      <c r="D5" s="101"/>
    </row>
  </sheetData>
  <mergeCells count="2">
    <mergeCell ref="A1:D1"/>
    <mergeCell ref="A5:B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6"/>
  <sheetViews>
    <sheetView rightToLeft="1" workbookViewId="0">
      <selection activeCell="AK6" sqref="AK6"/>
    </sheetView>
  </sheetViews>
  <sheetFormatPr defaultColWidth="9.125" defaultRowHeight="15" x14ac:dyDescent="0.2"/>
  <cols>
    <col min="1" max="1" width="9.125" style="64"/>
    <col min="2" max="2" width="15.125" style="64" customWidth="1"/>
    <col min="3" max="3" width="11.25" style="78" customWidth="1"/>
    <col min="4" max="4" width="41.875" style="79" customWidth="1"/>
    <col min="5" max="5" width="9.125" style="64" hidden="1" customWidth="1"/>
    <col min="6" max="6" width="0.125" style="64" hidden="1" customWidth="1"/>
    <col min="7" max="15" width="9.125" style="64" hidden="1" customWidth="1"/>
    <col min="16" max="16" width="0.75" style="64" hidden="1" customWidth="1"/>
    <col min="17" max="17" width="9.125" style="64" hidden="1" customWidth="1"/>
    <col min="18" max="18" width="8.75" style="64" hidden="1" customWidth="1"/>
    <col min="19" max="29" width="9.125" style="64" hidden="1" customWidth="1"/>
    <col min="30" max="30" width="1" style="64" hidden="1" customWidth="1"/>
    <col min="31" max="33" width="9.125" style="64" hidden="1" customWidth="1"/>
    <col min="34" max="68" width="9.125" style="64"/>
    <col min="69" max="69" width="2.875" style="64" customWidth="1"/>
    <col min="70" max="99" width="9.125" style="64" hidden="1" customWidth="1"/>
    <col min="100" max="100" width="3.25" style="64" hidden="1" customWidth="1"/>
    <col min="101" max="122" width="9.125" style="64" hidden="1" customWidth="1"/>
    <col min="123" max="123" width="0.75" style="64" hidden="1" customWidth="1"/>
    <col min="124" max="145" width="9.125" style="64" hidden="1" customWidth="1"/>
    <col min="146" max="146" width="0.75" style="64" hidden="1" customWidth="1"/>
    <col min="147" max="167" width="9.125" style="64" hidden="1" customWidth="1"/>
    <col min="168" max="168" width="0.375" style="64" hidden="1" customWidth="1"/>
    <col min="169" max="179" width="9.125" style="64" hidden="1" customWidth="1"/>
    <col min="180" max="180" width="0.75" style="64" hidden="1" customWidth="1"/>
    <col min="181" max="189" width="9.125" style="64" hidden="1" customWidth="1"/>
    <col min="190" max="190" width="0.75" style="64" hidden="1" customWidth="1"/>
    <col min="191" max="199" width="9.125" style="64" hidden="1" customWidth="1"/>
    <col min="200" max="200" width="0.375" style="64" hidden="1" customWidth="1"/>
    <col min="201" max="219" width="9.125" style="64" hidden="1" customWidth="1"/>
    <col min="220" max="220" width="0.375" style="64" hidden="1" customWidth="1"/>
    <col min="221" max="224" width="9.125" style="64" hidden="1" customWidth="1"/>
    <col min="225" max="16384" width="9.125" style="64"/>
  </cols>
  <sheetData>
    <row r="1" spans="1:5" ht="27.75" customHeight="1" x14ac:dyDescent="0.2">
      <c r="A1" s="178" t="s">
        <v>483</v>
      </c>
      <c r="B1" s="178"/>
      <c r="C1" s="178"/>
      <c r="D1" s="178"/>
    </row>
    <row r="2" spans="1:5" ht="20.25" customHeight="1" x14ac:dyDescent="0.2">
      <c r="A2" s="106" t="s">
        <v>180</v>
      </c>
      <c r="B2" s="106" t="s">
        <v>181</v>
      </c>
      <c r="C2" s="62" t="s">
        <v>182</v>
      </c>
      <c r="D2" s="62" t="s">
        <v>78</v>
      </c>
      <c r="E2" s="92" t="s">
        <v>184</v>
      </c>
    </row>
    <row r="3" spans="1:5" ht="30" customHeight="1" x14ac:dyDescent="0.2">
      <c r="A3" s="106">
        <v>1</v>
      </c>
      <c r="B3" s="106" t="s">
        <v>458</v>
      </c>
      <c r="C3" s="62">
        <v>782609000</v>
      </c>
      <c r="D3" s="91" t="s">
        <v>457</v>
      </c>
    </row>
    <row r="4" spans="1:5" ht="24.95" customHeight="1" x14ac:dyDescent="0.2">
      <c r="A4" s="106">
        <v>2</v>
      </c>
      <c r="B4" s="106" t="s">
        <v>459</v>
      </c>
      <c r="C4" s="62">
        <v>673914000</v>
      </c>
      <c r="D4" s="63" t="s">
        <v>460</v>
      </c>
    </row>
    <row r="5" spans="1:5" ht="24.95" customHeight="1" x14ac:dyDescent="0.2">
      <c r="A5" s="106">
        <v>3</v>
      </c>
      <c r="B5" s="106" t="s">
        <v>461</v>
      </c>
      <c r="C5" s="62">
        <v>295000000</v>
      </c>
      <c r="D5" s="63" t="s">
        <v>462</v>
      </c>
    </row>
    <row r="6" spans="1:5" ht="22.5" customHeight="1" x14ac:dyDescent="0.2">
      <c r="A6" s="178" t="s">
        <v>348</v>
      </c>
      <c r="B6" s="178"/>
      <c r="C6" s="62">
        <f>SUM(C3:C5)</f>
        <v>1751523000</v>
      </c>
      <c r="D6" s="63"/>
    </row>
  </sheetData>
  <mergeCells count="2">
    <mergeCell ref="A1:D1"/>
    <mergeCell ref="A6:B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4"/>
  <sheetViews>
    <sheetView rightToLeft="1" workbookViewId="0">
      <selection activeCell="AI4" sqref="AI4"/>
    </sheetView>
  </sheetViews>
  <sheetFormatPr defaultColWidth="9.125" defaultRowHeight="15" x14ac:dyDescent="0.2"/>
  <cols>
    <col min="1" max="1" width="9.125" style="64"/>
    <col min="2" max="2" width="15.125" style="64" customWidth="1"/>
    <col min="3" max="3" width="11.25" style="78" customWidth="1"/>
    <col min="4" max="4" width="41.875" style="79" customWidth="1"/>
    <col min="5" max="5" width="9.125" style="64" hidden="1" customWidth="1"/>
    <col min="6" max="6" width="0.125" style="64" hidden="1" customWidth="1"/>
    <col min="7" max="15" width="9.125" style="64" hidden="1" customWidth="1"/>
    <col min="16" max="16" width="0.75" style="64" hidden="1" customWidth="1"/>
    <col min="17" max="17" width="9.125" style="64" hidden="1" customWidth="1"/>
    <col min="18" max="18" width="8.75" style="64" hidden="1" customWidth="1"/>
    <col min="19" max="29" width="9.125" style="64" hidden="1" customWidth="1"/>
    <col min="30" max="30" width="1" style="64" hidden="1" customWidth="1"/>
    <col min="31" max="33" width="9.125" style="64" hidden="1" customWidth="1"/>
    <col min="34" max="68" width="9.125" style="64"/>
    <col min="69" max="69" width="2.875" style="64" customWidth="1"/>
    <col min="70" max="99" width="9.125" style="64" hidden="1" customWidth="1"/>
    <col min="100" max="100" width="3.25" style="64" hidden="1" customWidth="1"/>
    <col min="101" max="122" width="9.125" style="64" hidden="1" customWidth="1"/>
    <col min="123" max="123" width="0.75" style="64" hidden="1" customWidth="1"/>
    <col min="124" max="145" width="9.125" style="64" hidden="1" customWidth="1"/>
    <col min="146" max="146" width="0.75" style="64" hidden="1" customWidth="1"/>
    <col min="147" max="167" width="9.125" style="64" hidden="1" customWidth="1"/>
    <col min="168" max="168" width="0.375" style="64" hidden="1" customWidth="1"/>
    <col min="169" max="179" width="9.125" style="64" hidden="1" customWidth="1"/>
    <col min="180" max="180" width="0.75" style="64" hidden="1" customWidth="1"/>
    <col min="181" max="189" width="9.125" style="64" hidden="1" customWidth="1"/>
    <col min="190" max="190" width="0.75" style="64" hidden="1" customWidth="1"/>
    <col min="191" max="199" width="9.125" style="64" hidden="1" customWidth="1"/>
    <col min="200" max="200" width="0.375" style="64" hidden="1" customWidth="1"/>
    <col min="201" max="219" width="9.125" style="64" hidden="1" customWidth="1"/>
    <col min="220" max="220" width="0.375" style="64" hidden="1" customWidth="1"/>
    <col min="221" max="224" width="9.125" style="64" hidden="1" customWidth="1"/>
    <col min="225" max="16384" width="9.125" style="64"/>
  </cols>
  <sheetData>
    <row r="1" spans="1:5" ht="27.75" customHeight="1" x14ac:dyDescent="0.2">
      <c r="A1" s="178" t="s">
        <v>484</v>
      </c>
      <c r="B1" s="178"/>
      <c r="C1" s="178"/>
      <c r="D1" s="178"/>
    </row>
    <row r="2" spans="1:5" ht="20.25" customHeight="1" x14ac:dyDescent="0.2">
      <c r="A2" s="101" t="s">
        <v>180</v>
      </c>
      <c r="B2" s="101" t="s">
        <v>181</v>
      </c>
      <c r="C2" s="62" t="s">
        <v>182</v>
      </c>
      <c r="D2" s="62" t="s">
        <v>78</v>
      </c>
      <c r="E2" s="92" t="s">
        <v>184</v>
      </c>
    </row>
    <row r="3" spans="1:5" x14ac:dyDescent="0.2">
      <c r="A3" s="101">
        <v>1</v>
      </c>
      <c r="B3" s="101" t="s">
        <v>453</v>
      </c>
      <c r="C3" s="62">
        <v>1975677500</v>
      </c>
      <c r="D3" s="63" t="s">
        <v>454</v>
      </c>
    </row>
    <row r="4" spans="1:5" ht="22.5" customHeight="1" x14ac:dyDescent="0.2">
      <c r="A4" s="178" t="s">
        <v>348</v>
      </c>
      <c r="B4" s="178"/>
      <c r="C4" s="62">
        <f>SUM(C3:C3)</f>
        <v>1975677500</v>
      </c>
      <c r="D4" s="63"/>
    </row>
  </sheetData>
  <mergeCells count="2">
    <mergeCell ref="A1:D1"/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عملکرد سی هشتمین جشنواره فجر</vt:lpstr>
      <vt:lpstr>حق الزحمه گروههای داخلی  </vt:lpstr>
      <vt:lpstr>اجرای استانها </vt:lpstr>
      <vt:lpstr>بین الملل</vt:lpstr>
      <vt:lpstr>حق الزحمه عوامل اجرایی وستادی</vt:lpstr>
      <vt:lpstr>پوشش تصویری </vt:lpstr>
      <vt:lpstr>چاپ و طراحی </vt:lpstr>
      <vt:lpstr>روابط عمومی </vt:lpstr>
      <vt:lpstr>تبلیغات استند واسپیس </vt:lpstr>
      <vt:lpstr>ال ای دی -تندیس-  الات موسیقی </vt:lpstr>
      <vt:lpstr>اجاره سالن و صدبرداری</vt:lpstr>
      <vt:lpstr>جوایر و داوران </vt:lpstr>
      <vt:lpstr>سرود فجر </vt:lpstr>
      <vt:lpstr>پشتیبانی </vt:lpstr>
      <vt:lpstr>هنرمندان و اختتامیه </vt:lpstr>
      <vt:lpstr>'عملکرد سی هشتمین جشنواره فجر'!Print_Area</vt:lpstr>
      <vt:lpstr>'عملکرد سی هشتمین جشنواره فجر'!Print_Titles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Sara</cp:lastModifiedBy>
  <cp:lastPrinted>2025-05-03T11:47:47Z</cp:lastPrinted>
  <dcterms:created xsi:type="dcterms:W3CDTF">2025-04-15T08:35:44Z</dcterms:created>
  <dcterms:modified xsi:type="dcterms:W3CDTF">2025-05-03T11:53:08Z</dcterms:modified>
</cp:coreProperties>
</file>